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Zakładka nr 1" sheetId="1" state="visible" r:id="rId2"/>
    <sheet name="Zakładka nr 2" sheetId="2" state="visible" r:id="rId3"/>
    <sheet name="Zabezpieczenia" sheetId="3" state="visible" r:id="rId4"/>
    <sheet name="Pojazdy" sheetId="4" state="visible" r:id="rId5"/>
    <sheet name="Szkodowość" sheetId="5" state="visible" r:id="rId6"/>
  </sheets>
  <externalReferences>
    <externalReference r:id="rId7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<sst xmlns="http://schemas.openxmlformats.org/spreadsheetml/2006/main" count="755" uniqueCount="271">
  <si>
    <t xml:space="preserve">1.</t>
  </si>
  <si>
    <t xml:space="preserve">Urząd Gminy Popów</t>
  </si>
  <si>
    <t xml:space="preserve">Materiał</t>
  </si>
  <si>
    <t xml:space="preserve">Lp.</t>
  </si>
  <si>
    <t xml:space="preserve">Przedmiot ubezpieczenia</t>
  </si>
  <si>
    <t xml:space="preserve">Suma ubezpieczenia zadeklarowana przez Urząd Gminy</t>
  </si>
  <si>
    <t xml:space="preserve">Rodzaj wartości</t>
  </si>
  <si>
    <t xml:space="preserve">Powierzchnia w m2</t>
  </si>
  <si>
    <t xml:space="preserve">Rok budowy budynku</t>
  </si>
  <si>
    <t xml:space="preserve">Ścian</t>
  </si>
  <si>
    <t xml:space="preserve">Stropów</t>
  </si>
  <si>
    <t xml:space="preserve">Stropodachu</t>
  </si>
  <si>
    <t xml:space="preserve">Pokrycie dachu</t>
  </si>
  <si>
    <t xml:space="preserve">Budynek biurowy Urząd Gminy, Zawady ul. Częstochowska 6</t>
  </si>
  <si>
    <t xml:space="preserve">WO</t>
  </si>
  <si>
    <t xml:space="preserve">powojenny </t>
  </si>
  <si>
    <t xml:space="preserve">murowany</t>
  </si>
  <si>
    <t xml:space="preserve">-</t>
  </si>
  <si>
    <t xml:space="preserve">2.</t>
  </si>
  <si>
    <t xml:space="preserve">Budynek strażnicy, Wąsosz Górny ul. Rynek 6</t>
  </si>
  <si>
    <t xml:space="preserve">KB</t>
  </si>
  <si>
    <t xml:space="preserve">3.</t>
  </si>
  <si>
    <t xml:space="preserve">Budynek strażnicy, Więcki</t>
  </si>
  <si>
    <t xml:space="preserve">4.</t>
  </si>
  <si>
    <t xml:space="preserve">Budynek strażnicy, Dębie</t>
  </si>
  <si>
    <t xml:space="preserve">5.</t>
  </si>
  <si>
    <t xml:space="preserve">Budynek strażnicy, Zbory ul. Spokojna</t>
  </si>
  <si>
    <t xml:space="preserve">6.</t>
  </si>
  <si>
    <t xml:space="preserve">Budynek strażnicy, Rębielice Królewskie</t>
  </si>
  <si>
    <t xml:space="preserve">7.</t>
  </si>
  <si>
    <t xml:space="preserve">Budynek strażnicy (siedziba biblioteki), Popów ul. Strażacka 2*</t>
  </si>
  <si>
    <t xml:space="preserve">9.</t>
  </si>
  <si>
    <t xml:space="preserve">Budynek świetlicy, Nowa Wieś</t>
  </si>
  <si>
    <t xml:space="preserve">10.</t>
  </si>
  <si>
    <t xml:space="preserve">Budynek świetlicy, Marianów</t>
  </si>
  <si>
    <t xml:space="preserve">11.</t>
  </si>
  <si>
    <t xml:space="preserve">Budynek świetlicy, Brzózki</t>
  </si>
  <si>
    <t xml:space="preserve">12.</t>
  </si>
  <si>
    <t xml:space="preserve">Budynek świetlicy, Kamieńszczyzna</t>
  </si>
  <si>
    <t xml:space="preserve">13.</t>
  </si>
  <si>
    <t xml:space="preserve">Budynek mieszkalny Popów PCK 6</t>
  </si>
  <si>
    <t xml:space="preserve">14.</t>
  </si>
  <si>
    <t xml:space="preserve">Budynek świetlicy, Dąbrowa</t>
  </si>
  <si>
    <t xml:space="preserve">15.</t>
  </si>
  <si>
    <t xml:space="preserve">Oczyszczalnia ścieków, Popów ul. Rzeczna 1</t>
  </si>
  <si>
    <t xml:space="preserve">16.</t>
  </si>
  <si>
    <t xml:space="preserve">ujęcie wód podziemnych przy ul. Nadrzecznej w msc. Kamieńszczyzna</t>
  </si>
  <si>
    <t xml:space="preserve">17.</t>
  </si>
  <si>
    <t xml:space="preserve">Ciąg pieszo - jezdny z siłownią zewnetrzną, ławkami itp..</t>
  </si>
  <si>
    <t xml:space="preserve">18.</t>
  </si>
  <si>
    <t xml:space="preserve">pomost molo z tarasem</t>
  </si>
  <si>
    <t xml:space="preserve">19.</t>
  </si>
  <si>
    <t xml:space="preserve">Pomost pływakowy</t>
  </si>
  <si>
    <t xml:space="preserve">20.</t>
  </si>
  <si>
    <t xml:space="preserve">linia oświetleniowa i latarnie</t>
  </si>
  <si>
    <t xml:space="preserve">21.</t>
  </si>
  <si>
    <t xml:space="preserve">Ciąg pieszo rowerowy</t>
  </si>
  <si>
    <t xml:space="preserve">22.</t>
  </si>
  <si>
    <t xml:space="preserve">Wiaty przystankowe</t>
  </si>
  <si>
    <t xml:space="preserve">23.</t>
  </si>
  <si>
    <t xml:space="preserve">Pompy ciepła</t>
  </si>
  <si>
    <t xml:space="preserve">24.</t>
  </si>
  <si>
    <t xml:space="preserve">Pojazdy nieposiadające tablic rejestracyjnych</t>
  </si>
  <si>
    <t xml:space="preserve">25.</t>
  </si>
  <si>
    <t xml:space="preserve">Zjeżdżalnia dmuchana</t>
  </si>
  <si>
    <t xml:space="preserve">26.</t>
  </si>
  <si>
    <t xml:space="preserve">12 kajaków wraz z wyposażeniem  ( kapoki, wiosła, siedziska)</t>
  </si>
  <si>
    <t xml:space="preserve">27.</t>
  </si>
  <si>
    <t xml:space="preserve">Wyposażenie i urządzenia w tym konta 13 OSP</t>
  </si>
  <si>
    <t xml:space="preserve">Gminny Ośrodek Pomocy Społecznej</t>
  </si>
  <si>
    <t xml:space="preserve">Siedziba w budynku Urzędu, Zawady, ul. Częstochowska 6</t>
  </si>
  <si>
    <t xml:space="preserve">wykazany w zestawieniu UG</t>
  </si>
  <si>
    <t xml:space="preserve">Wyposażenie i urządzenia</t>
  </si>
  <si>
    <t xml:space="preserve">Gminny Zespół Szkolno- Przedszkolny nr 5 </t>
  </si>
  <si>
    <t xml:space="preserve">Budynek gimnazjum, Zawady ul. Szkolna 8</t>
  </si>
  <si>
    <t xml:space="preserve">pustak</t>
  </si>
  <si>
    <t xml:space="preserve">beton, płyty warstwowe stalowe</t>
  </si>
  <si>
    <t xml:space="preserve">blacha</t>
  </si>
  <si>
    <t xml:space="preserve">Sala gimnastyczna, Zawady ul. Szkolna 8</t>
  </si>
  <si>
    <t xml:space="preserve">pustak kratówka</t>
  </si>
  <si>
    <t xml:space="preserve">Budynek przedszkola, Zawady ul. Szkolna 8a*</t>
  </si>
  <si>
    <t xml:space="preserve">stal, drewno</t>
  </si>
  <si>
    <t xml:space="preserve">Telewizory</t>
  </si>
  <si>
    <t xml:space="preserve">Odtwarzacz DVD</t>
  </si>
  <si>
    <t xml:space="preserve">Wyposażenie i urządzenia*</t>
  </si>
  <si>
    <t xml:space="preserve">Gminny Zespół Szkolno-Przedszkolny nr 1</t>
  </si>
  <si>
    <t xml:space="preserve">Budynek szkoły, Popów ul. Długosza 7</t>
  </si>
  <si>
    <t xml:space="preserve">1971 rozbudowa</t>
  </si>
  <si>
    <t xml:space="preserve">Budynek świetlicy, Popów ul. Długosza 7</t>
  </si>
  <si>
    <t xml:space="preserve">Garaż, Popów ul. Długosza 1*</t>
  </si>
  <si>
    <t xml:space="preserve">b.d.</t>
  </si>
  <si>
    <t xml:space="preserve">Gminny Zespół Szkolno-Przedszkolny nr 2</t>
  </si>
  <si>
    <t xml:space="preserve">Budynek szkoły (częściowo mieszkalny), Wąsosz Górny ul. Witosa 11*</t>
  </si>
  <si>
    <t xml:space="preserve">lata 50, 1994 odbudowa po spaleniu</t>
  </si>
  <si>
    <t xml:space="preserve">cegła, beton</t>
  </si>
  <si>
    <t xml:space="preserve">murowane</t>
  </si>
  <si>
    <t xml:space="preserve">Budynek przedszkola, Wąszosz Górny ul. Witosa 11</t>
  </si>
  <si>
    <t xml:space="preserve">lata 50</t>
  </si>
  <si>
    <t xml:space="preserve">murowany, pustak</t>
  </si>
  <si>
    <t xml:space="preserve">papa</t>
  </si>
  <si>
    <t xml:space="preserve">Budynek gospodarczy I</t>
  </si>
  <si>
    <t xml:space="preserve">Garaż</t>
  </si>
  <si>
    <t xml:space="preserve">Gminny Zespół szkolno-Przedszkolny nr 3 </t>
  </si>
  <si>
    <t xml:space="preserve">Budynek szkoły, Rębielice Królewskie, ul. Szkolna 1**</t>
  </si>
  <si>
    <t xml:space="preserve">cegła</t>
  </si>
  <si>
    <t xml:space="preserve">beton</t>
  </si>
  <si>
    <t xml:space="preserve">Budynek przedszkola, Rębielice Królewskie, ul. Szkolna 1**</t>
  </si>
  <si>
    <t xml:space="preserve">lata 80 XXw.</t>
  </si>
  <si>
    <t xml:space="preserve">kamień, cegła</t>
  </si>
  <si>
    <t xml:space="preserve">Plac zabaw I, Rębielice Królewskie ul. Szkolna 1</t>
  </si>
  <si>
    <t xml:space="preserve">Plac zabaw II, Rębielice Królewskie ul. Szkolna 1</t>
  </si>
  <si>
    <t xml:space="preserve">Gminny Zespół Szkolno-Przedszkolny nr 4</t>
  </si>
  <si>
    <t xml:space="preserve">Budynek szkoły, Więcki ul. Szkolna 1</t>
  </si>
  <si>
    <t xml:space="preserve">Waga elektroniczna</t>
  </si>
  <si>
    <t xml:space="preserve">Suma ubezpieczenia</t>
  </si>
  <si>
    <t xml:space="preserve">1. Urząd Gminy Popów</t>
  </si>
  <si>
    <t xml:space="preserve">Sprzęt elektroniczny stacjonarny</t>
  </si>
  <si>
    <t xml:space="preserve">Kserokopiarki, urządzenia wielofunkcyjne</t>
  </si>
  <si>
    <t xml:space="preserve">Centrala telefoniczna</t>
  </si>
  <si>
    <t xml:space="preserve">Centrala alarmowa</t>
  </si>
  <si>
    <t xml:space="preserve">Serwery</t>
  </si>
  <si>
    <t xml:space="preserve">Zestaw podpisu elektronicznego</t>
  </si>
  <si>
    <t xml:space="preserve">8.</t>
  </si>
  <si>
    <t xml:space="preserve">Radiotelefon, telefon</t>
  </si>
  <si>
    <t xml:space="preserve">Faks</t>
  </si>
  <si>
    <t xml:space="preserve">Sprzęt elektroniczny przenośny</t>
  </si>
  <si>
    <t xml:space="preserve">System e-usług - zestawy komputerowe z oprogramowaniem</t>
  </si>
  <si>
    <t xml:space="preserve">System monitoringu wizyjnego OS</t>
  </si>
  <si>
    <t xml:space="preserve">2. Gminny Ośrodek Pomocy Społecznej</t>
  </si>
  <si>
    <t xml:space="preserve">3. Gminna Biblioteka Publiczna</t>
  </si>
  <si>
    <t xml:space="preserve">4. Gminny Zespół Szkolno- Przedszkolny nr 5 </t>
  </si>
  <si>
    <t xml:space="preserve">Monitoring</t>
  </si>
  <si>
    <t xml:space="preserve">Projektory</t>
  </si>
  <si>
    <t xml:space="preserve">Rzutnik</t>
  </si>
  <si>
    <t xml:space="preserve">5. Gminny Zespół Szkolno-Przedszkolny nr 1</t>
  </si>
  <si>
    <t xml:space="preserve">Serwer</t>
  </si>
  <si>
    <t xml:space="preserve">Tablica interaktywna</t>
  </si>
  <si>
    <t xml:space="preserve">6. Gminny Zespół Szkolno-Przedszkolny nr 2</t>
  </si>
  <si>
    <t xml:space="preserve">7. Gminny Zespół szkolno-Przedszkolny nr 3 </t>
  </si>
  <si>
    <t xml:space="preserve">8. Gminny Zespół Szkolno-Przedszkolny nr 4</t>
  </si>
  <si>
    <t xml:space="preserve">.2</t>
  </si>
  <si>
    <t xml:space="preserve">Wykaz zabezpieczeń przeciwpożarowych i przeciwkradzieżowych</t>
  </si>
  <si>
    <t xml:space="preserve">Jednostka</t>
  </si>
  <si>
    <t xml:space="preserve">Zabezpieczenia przeciwpożarowe</t>
  </si>
  <si>
    <t xml:space="preserve">Zabezpieczenia przeciwkradzieżowe</t>
  </si>
  <si>
    <t xml:space="preserve">- gaśnice, agregaty
- hydranty wewnętrzne,</t>
  </si>
  <si>
    <t xml:space="preserve">- okratowane okna budynku,
- MONITORING</t>
  </si>
  <si>
    <t xml:space="preserve">gaśnice</t>
  </si>
  <si>
    <t xml:space="preserve">brak</t>
  </si>
  <si>
    <t xml:space="preserve">kraty drzwi wejściowe wejście główne</t>
  </si>
  <si>
    <t xml:space="preserve">Gimnazjum Nr 1 w Zawadach</t>
  </si>
  <si>
    <t xml:space="preserve">- gaśnice, agregaty: 20 szt.
- hydranty wewnętrzne: 2 szt.,</t>
  </si>
  <si>
    <t xml:space="preserve">- co najmniej 2 zamki wielozastawkowe w każdych drzwiach zewnętrznych,
- okratowane okna budynku,
- stały dozór wewnątrz,
- stały dozór na zewnątrz,
- alarm tylko na miejscu, monitoring,</t>
  </si>
  <si>
    <t xml:space="preserve">
- monitoring</t>
  </si>
  <si>
    <t xml:space="preserve">- gaśnice, agregaty: 10 szt.,
- hydranty wewnętrzne: 2 szt.,</t>
  </si>
  <si>
    <t xml:space="preserve">- system alarmujący służby z całodobową ochroną,</t>
  </si>
  <si>
    <t xml:space="preserve">- gaśnice, agregaty: 1 szt.</t>
  </si>
  <si>
    <t xml:space="preserve">-brak</t>
  </si>
  <si>
    <t xml:space="preserve">- gaśnice, agregaty: 4 szt.,
- hydranty wewnętrzne: 2 szt.,</t>
  </si>
  <si>
    <t xml:space="preserve">- co najmniej 2 zamki wielozastawkowe w każdych drzwiach zewnętrznych,
- alarm tylko na miejscu</t>
  </si>
  <si>
    <t xml:space="preserve">- gaśnice, agregaty: 15 szt.,
- hydranty zewnętrzne: 2 szt.,
- hydranty wewnętrzne: 4 szt.,</t>
  </si>
  <si>
    <t xml:space="preserve">- co najmniej 2 zamki wielozastawkowe w każdych drzwiach zewnętrznych,
- okratowane okna budynku (gabinet, biblioteka szkolna),
- alarm tylko na miejscu,
- monitoring zewnętrzny</t>
  </si>
  <si>
    <t xml:space="preserve">- urządzenie sygnalizujące powstanie pożaru,
- gaśnice, agregaty: 6 szt.,
- hydranty zewnętrzne: 2 szt.</t>
  </si>
  <si>
    <t xml:space="preserve">- co najmniej 2 zamki wielozastawkowe w każdych drzwiach zewnętrznych,
- okratowane okna budynku (jedna z sal na parterze oraz okno biblioteki)</t>
  </si>
  <si>
    <t xml:space="preserve">Publiczne Przedszkole w Zawadach</t>
  </si>
  <si>
    <t xml:space="preserve">Nr rej.</t>
  </si>
  <si>
    <t xml:space="preserve">Marka</t>
  </si>
  <si>
    <t xml:space="preserve">Typ, model</t>
  </si>
  <si>
    <t xml:space="preserve">Rodzaj</t>
  </si>
  <si>
    <t xml:space="preserve">Pojemność</t>
  </si>
  <si>
    <t xml:space="preserve">Ładowność</t>
  </si>
  <si>
    <t xml:space="preserve">Liczba miejsc</t>
  </si>
  <si>
    <t xml:space="preserve">Rok prod. </t>
  </si>
  <si>
    <t xml:space="preserve">Nr nadwozia</t>
  </si>
  <si>
    <t xml:space="preserve">Zakres ubezpieczenia</t>
  </si>
  <si>
    <t xml:space="preserve">Urząd Gminy Popów*</t>
  </si>
  <si>
    <t xml:space="preserve">SKL46AK</t>
  </si>
  <si>
    <t xml:space="preserve">Ford</t>
  </si>
  <si>
    <t xml:space="preserve">Transit </t>
  </si>
  <si>
    <t xml:space="preserve">specjalny</t>
  </si>
  <si>
    <t xml:space="preserve">WFOLXXBFDL3M26617</t>
  </si>
  <si>
    <t xml:space="preserve">OC, NNW</t>
  </si>
  <si>
    <t xml:space="preserve">SKLRC50</t>
  </si>
  <si>
    <t xml:space="preserve">Volkswagen</t>
  </si>
  <si>
    <t xml:space="preserve">Transporter T5 TDI</t>
  </si>
  <si>
    <t xml:space="preserve">osobowy</t>
  </si>
  <si>
    <t xml:space="preserve">WV2ZZZ7HZ8H015918</t>
  </si>
  <si>
    <t xml:space="preserve">CZG0320</t>
  </si>
  <si>
    <t xml:space="preserve">Ursus</t>
  </si>
  <si>
    <t xml:space="preserve">ciągnik</t>
  </si>
  <si>
    <t xml:space="preserve">734719</t>
  </si>
  <si>
    <t xml:space="preserve">CZM807P</t>
  </si>
  <si>
    <t xml:space="preserve">P-16 16.OT</t>
  </si>
  <si>
    <t xml:space="preserve">przyczepa</t>
  </si>
  <si>
    <t xml:space="preserve">30553</t>
  </si>
  <si>
    <t xml:space="preserve">OC</t>
  </si>
  <si>
    <t xml:space="preserve">KXA712C</t>
  </si>
  <si>
    <t xml:space="preserve">Lublin</t>
  </si>
  <si>
    <t xml:space="preserve">pożarniczy</t>
  </si>
  <si>
    <t xml:space="preserve">SUL352417X0013992</t>
  </si>
  <si>
    <t xml:space="preserve">SKL58TG</t>
  </si>
  <si>
    <t xml:space="preserve">Mercedes Benz</t>
  </si>
  <si>
    <t xml:space="preserve">31035010350276</t>
  </si>
  <si>
    <t xml:space="preserve">SKL54SA</t>
  </si>
  <si>
    <t xml:space="preserve">Magirus Deutz</t>
  </si>
  <si>
    <t xml:space="preserve">MI68M11EL</t>
  </si>
  <si>
    <t xml:space="preserve">4900023679</t>
  </si>
  <si>
    <t xml:space="preserve">SKLLK47</t>
  </si>
  <si>
    <t xml:space="preserve">WFONXXTTFNBL32589</t>
  </si>
  <si>
    <t xml:space="preserve">SKL89HX</t>
  </si>
  <si>
    <t xml:space="preserve">Iveco</t>
  </si>
  <si>
    <t xml:space="preserve">Magirus-Deutz</t>
  </si>
  <si>
    <t xml:space="preserve">49001343650000000</t>
  </si>
  <si>
    <t xml:space="preserve">SKL06998</t>
  </si>
  <si>
    <t xml:space="preserve">FSC Starachowice</t>
  </si>
  <si>
    <t xml:space="preserve">STAR 1142</t>
  </si>
  <si>
    <t xml:space="preserve">SUS11422MS0000151</t>
  </si>
  <si>
    <t xml:space="preserve">SKL51WP</t>
  </si>
  <si>
    <t xml:space="preserve">Transit FT 330</t>
  </si>
  <si>
    <t xml:space="preserve">WFONXXTTFN7J55673</t>
  </si>
  <si>
    <t xml:space="preserve">SKLKX02</t>
  </si>
  <si>
    <t xml:space="preserve">Star</t>
  </si>
  <si>
    <t xml:space="preserve">07169</t>
  </si>
  <si>
    <t xml:space="preserve">SKL91AE</t>
  </si>
  <si>
    <t xml:space="preserve">FS Lublin</t>
  </si>
  <si>
    <t xml:space="preserve">SUL33243230074758</t>
  </si>
  <si>
    <t xml:space="preserve">STAR</t>
  </si>
  <si>
    <t xml:space="preserve">SKL07WX</t>
  </si>
  <si>
    <t xml:space="preserve">SAM</t>
  </si>
  <si>
    <t xml:space="preserve">SKL0101000082</t>
  </si>
  <si>
    <t xml:space="preserve">SKLTJ80</t>
  </si>
  <si>
    <t xml:space="preserve">URSUS</t>
  </si>
  <si>
    <t xml:space="preserve">CZ1-N</t>
  </si>
  <si>
    <t xml:space="preserve">UUJ08241212160189</t>
  </si>
  <si>
    <t xml:space="preserve">FORD</t>
  </si>
  <si>
    <t xml:space="preserve">TRANSIT</t>
  </si>
  <si>
    <t xml:space="preserve">WF0NXXTTFN7J55673</t>
  </si>
  <si>
    <t xml:space="preserve">SKL20998</t>
  </si>
  <si>
    <t xml:space="preserve">SCANIA</t>
  </si>
  <si>
    <t xml:space="preserve">P360</t>
  </si>
  <si>
    <t xml:space="preserve">YSZP4X40005444966</t>
  </si>
  <si>
    <t xml:space="preserve">SKLVH44</t>
  </si>
  <si>
    <t xml:space="preserve">POMOT</t>
  </si>
  <si>
    <t xml:space="preserve">T544</t>
  </si>
  <si>
    <t xml:space="preserve">przyczepa ciężarowa rolnicza ascenizacyjna</t>
  </si>
  <si>
    <t xml:space="preserve">SX9PC154410170651</t>
  </si>
  <si>
    <t xml:space="preserve">SKL26200</t>
  </si>
  <si>
    <t xml:space="preserve">Niewiadów</t>
  </si>
  <si>
    <t xml:space="preserve">BS750</t>
  </si>
  <si>
    <t xml:space="preserve">przyczepa lekka</t>
  </si>
  <si>
    <t xml:space="preserve">SWNB75000JE101407</t>
  </si>
  <si>
    <t xml:space="preserve">SKLVL55</t>
  </si>
  <si>
    <t xml:space="preserve">PRONAR</t>
  </si>
  <si>
    <t xml:space="preserve">przyczepa ciężarowa rolnicza</t>
  </si>
  <si>
    <t xml:space="preserve">SZB1300XXG3X00376</t>
  </si>
  <si>
    <t xml:space="preserve">SKLVN66</t>
  </si>
  <si>
    <t xml:space="preserve">SWNB75000J0097278</t>
  </si>
  <si>
    <t xml:space="preserve">Gminny Zespół Ekonomiczno Administracyjny Oświaty Samorządowej</t>
  </si>
  <si>
    <t xml:space="preserve">SKLA759</t>
  </si>
  <si>
    <t xml:space="preserve">Jelcz</t>
  </si>
  <si>
    <t xml:space="preserve">LO90M</t>
  </si>
  <si>
    <t xml:space="preserve">autobus</t>
  </si>
  <si>
    <t xml:space="preserve">SUSL1422VY0000642</t>
  </si>
  <si>
    <t xml:space="preserve">Liczba szkód</t>
  </si>
  <si>
    <t xml:space="preserve">Wypłacono</t>
  </si>
  <si>
    <t xml:space="preserve">Ubezpieczenie mienia od wszytskich ryzyk</t>
  </si>
  <si>
    <t xml:space="preserve">Ubezpieczenie sprzętu elektronicznego</t>
  </si>
  <si>
    <t xml:space="preserve">Ubezpieczenie odpowiedzialności cywilnej</t>
  </si>
  <si>
    <t xml:space="preserve">Ubezpieczenie OC ppm</t>
  </si>
  <si>
    <t xml:space="preserve">Ubezpieczenie Autocasco</t>
  </si>
  <si>
    <t xml:space="preserve">Ubezpieczenie NNW OSP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</si>
</sst>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&quot; zł&quot;_-;\-* #,##0.00&quot; zł&quot;_-;_-* \-??&quot; zł&quot;_-;_-@_-"/>
    <numFmt numFmtId="166" formatCode="#,##0.00&quot; zł&quot;"/>
    <numFmt numFmtId="167" formatCode="0.00"/>
    <numFmt numFmtId="168" formatCode="General"/>
    <numFmt numFmtId="169" formatCode="@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Calibri"/>
      <family val="2"/>
      <charset val="238"/>
    </font>
    <font>
      <b val="true"/>
      <u val="single"/>
      <sz val="12"/>
      <color rgb="FF000000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33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uble"/>
      <right/>
      <top style="double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2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2" borderId="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2" borderId="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5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2" borderId="5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2" borderId="6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2" borderId="6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2" borderId="8" xfId="24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2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1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1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3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1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1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2" borderId="16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6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7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8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 3 2" xfId="22"/>
    <cellStyle name="Normalny 4" xfId="23"/>
    <cellStyle name="Tekst objaśnienia 2" xfId="24"/>
    <cellStyle name="Walutowy 2" xfId="25"/>
    <cellStyle name="Walutowy 3" xfId="26"/>
    <cellStyle name="Walutowy 3 2" xfId="27"/>
    <cellStyle name="Walutowy 4" xfId="2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KLIENCI/KLIENCI%20OBS&#321;UGIWANI/Pop&#243;w%20UG/2016/ZapytaniaOfertyAnalizy/Przetarg/Doumenty%20opublikowane/za&#322;&#261;cznik%201d%20do%20SIWZ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gień"/>
      <sheetName val="Elektronika"/>
      <sheetName val="Zabezpieczenia"/>
      <sheetName val="Pojazdy"/>
      <sheetName val="Arkusz1"/>
    </sheetNames>
    <sheetDataSet>
      <sheetData sheetId="0">
        <row r="3">
          <cell r="B3" t="str">
            <v>Budynek biurowy Urząd Gminy, Zawady ul. Częstochowska 6</v>
          </cell>
        </row>
        <row r="4">
          <cell r="B4" t="str">
            <v>Budynek strażnicy, Wąsosz Górny ul. Rynek 6</v>
          </cell>
        </row>
        <row r="5">
          <cell r="B5" t="str">
            <v>Budynek strażnicy, Więcki</v>
          </cell>
        </row>
        <row r="6">
          <cell r="B6" t="str">
            <v>Budynek strażnicy, Dębie</v>
          </cell>
        </row>
        <row r="7">
          <cell r="B7" t="str">
            <v>Budynek strażnicy, Zbory ul. Spokojna</v>
          </cell>
        </row>
        <row r="8">
          <cell r="B8" t="str">
            <v>Budynek strażnicy, Rębielice Królewskie</v>
          </cell>
        </row>
        <row r="9">
          <cell r="B9" t="str">
            <v>Budynek strażnicy (siedziba biblioteki), Popów ul. Strażacka 2*</v>
          </cell>
        </row>
        <row r="10">
          <cell r="B10" t="str">
            <v>Budynek świetlicy, Nowa Wieś</v>
          </cell>
        </row>
        <row r="11">
          <cell r="B11" t="str">
            <v>Budynek świetlicy, Marianów</v>
          </cell>
        </row>
        <row r="12">
          <cell r="B12" t="str">
            <v>Budynek świetlicy, Brzózki</v>
          </cell>
        </row>
        <row r="46">
          <cell r="B46" t="str">
            <v>Budynek gimnazjum, Zawady ul. Szkolna 8</v>
          </cell>
        </row>
        <row r="47">
          <cell r="B47" t="str">
            <v>Sala gimnastyczna, Zawady ul. Szkolna 8</v>
          </cell>
        </row>
        <row r="56">
          <cell r="B56" t="str">
            <v>Budynek szkoły, Popów ul. Długosza 7</v>
          </cell>
        </row>
        <row r="57">
          <cell r="B57" t="str">
            <v>Budynek świetlicy, Popów ul. Długosza 7</v>
          </cell>
        </row>
        <row r="65">
          <cell r="B65" t="str">
            <v>Budynek szkoły (częściowo mieszkalny), Wąsosz Górny ul. Witosa 11*</v>
          </cell>
        </row>
        <row r="76">
          <cell r="B76" t="str">
            <v>Budynek szkoły, Rębielice Królewskie, ul. Szkolna 1**</v>
          </cell>
        </row>
        <row r="77">
          <cell r="B77" t="str">
            <v>Budynek przedszkola, Rębielice Królewskie, ul. Szkolna 1**</v>
          </cell>
        </row>
        <row r="84">
          <cell r="B84" t="str">
            <v>Gminny Zespół Szkolno-Przedszkolny nr 4</v>
          </cell>
        </row>
        <row r="86">
          <cell r="B86" t="str">
            <v>Budynek szkoły, Więcki ul. Szkolna 1</v>
          </cell>
        </row>
        <row r="94">
          <cell r="B94" t="str">
            <v>Budynek przedszkola, Zawady ul. Szkolna 8a*</v>
          </cell>
        </row>
      </sheetData>
      <sheetData sheetId="1"/>
      <sheetData sheetId="2"/>
      <sheetData sheetId="3"/>
      <sheetData sheetId="4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M88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C89" activeCellId="0" sqref="C89"/>
    </sheetView>
  </sheetViews>
  <sheetFormatPr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62.14"/>
    <col collapsed="false" customWidth="true" hidden="false" outlineLevel="0" max="3" min="3" style="2" width="22.01"/>
    <col collapsed="false" customWidth="true" hidden="false" outlineLevel="0" max="4" min="4" style="3" width="10.58"/>
    <col collapsed="false" customWidth="true" hidden="false" outlineLevel="0" max="5" min="5" style="1" width="17.13"/>
    <col collapsed="false" customWidth="true" hidden="false" outlineLevel="0" max="6" min="6" style="4" width="13.86"/>
    <col collapsed="false" customWidth="true" hidden="false" outlineLevel="0" max="7" min="7" style="1" width="12.86"/>
    <col collapsed="false" customWidth="true" hidden="false" outlineLevel="0" max="8" min="8" style="1" width="11.14"/>
    <col collapsed="false" customWidth="true" hidden="false" outlineLevel="0" max="9" min="9" style="1" width="14.15"/>
    <col collapsed="false" customWidth="true" hidden="false" outlineLevel="0" max="10" min="10" style="1" width="11.14"/>
    <col collapsed="false" customWidth="true" hidden="false" outlineLevel="0" max="1025" min="11" style="1" width="9.13"/>
  </cols>
  <sheetData>
    <row r="1" customFormat="false" ht="16.5" hidden="false" customHeight="false" outlineLevel="0" collapsed="false">
      <c r="A1" s="5" t="s">
        <v>0</v>
      </c>
      <c r="B1" s="6" t="s">
        <v>1</v>
      </c>
      <c r="C1" s="7"/>
      <c r="D1" s="8"/>
      <c r="E1" s="9"/>
      <c r="F1" s="10"/>
      <c r="G1" s="11" t="s">
        <v>2</v>
      </c>
      <c r="H1" s="11"/>
      <c r="I1" s="11"/>
      <c r="J1" s="11"/>
    </row>
    <row r="2" customFormat="false" ht="60.75" hidden="false" customHeight="true" outlineLevel="0" collapsed="false">
      <c r="A2" s="11" t="s">
        <v>3</v>
      </c>
      <c r="B2" s="11" t="s">
        <v>4</v>
      </c>
      <c r="C2" s="12" t="s">
        <v>5</v>
      </c>
      <c r="D2" s="12" t="s">
        <v>6</v>
      </c>
      <c r="E2" s="13" t="s">
        <v>7</v>
      </c>
      <c r="F2" s="14" t="s">
        <v>8</v>
      </c>
      <c r="G2" s="11" t="s">
        <v>9</v>
      </c>
      <c r="H2" s="11" t="s">
        <v>10</v>
      </c>
      <c r="I2" s="11" t="s">
        <v>11</v>
      </c>
      <c r="J2" s="14" t="s">
        <v>12</v>
      </c>
    </row>
    <row r="3" customFormat="false" ht="15.75" hidden="false" customHeight="false" outlineLevel="0" collapsed="false">
      <c r="A3" s="15" t="s">
        <v>0</v>
      </c>
      <c r="B3" s="16" t="s">
        <v>13</v>
      </c>
      <c r="C3" s="17" t="n">
        <v>1500000</v>
      </c>
      <c r="D3" s="18" t="s">
        <v>14</v>
      </c>
      <c r="E3" s="19" t="n">
        <v>1786.9</v>
      </c>
      <c r="F3" s="20" t="s">
        <v>15</v>
      </c>
      <c r="G3" s="15" t="s">
        <v>16</v>
      </c>
      <c r="H3" s="15" t="s">
        <v>17</v>
      </c>
      <c r="I3" s="15" t="s">
        <v>17</v>
      </c>
      <c r="J3" s="15" t="s">
        <v>17</v>
      </c>
    </row>
    <row r="4" customFormat="false" ht="15" hidden="false" customHeight="false" outlineLevel="0" collapsed="false">
      <c r="A4" s="21" t="s">
        <v>18</v>
      </c>
      <c r="B4" s="22" t="s">
        <v>19</v>
      </c>
      <c r="C4" s="23" t="n">
        <v>55121.84</v>
      </c>
      <c r="D4" s="24" t="s">
        <v>20</v>
      </c>
      <c r="E4" s="25" t="n">
        <v>327.6</v>
      </c>
      <c r="F4" s="26" t="s">
        <v>15</v>
      </c>
      <c r="G4" s="21" t="s">
        <v>16</v>
      </c>
      <c r="H4" s="21" t="s">
        <v>17</v>
      </c>
      <c r="I4" s="21" t="s">
        <v>17</v>
      </c>
      <c r="J4" s="21" t="s">
        <v>17</v>
      </c>
    </row>
    <row r="5" customFormat="false" ht="15" hidden="false" customHeight="false" outlineLevel="0" collapsed="false">
      <c r="A5" s="21" t="s">
        <v>21</v>
      </c>
      <c r="B5" s="22" t="s">
        <v>22</v>
      </c>
      <c r="C5" s="27" t="n">
        <v>70685.28</v>
      </c>
      <c r="D5" s="24" t="s">
        <v>20</v>
      </c>
      <c r="E5" s="28" t="n">
        <v>252.6</v>
      </c>
      <c r="F5" s="26" t="s">
        <v>15</v>
      </c>
      <c r="G5" s="21" t="s">
        <v>16</v>
      </c>
      <c r="H5" s="21" t="s">
        <v>17</v>
      </c>
      <c r="I5" s="21" t="s">
        <v>17</v>
      </c>
      <c r="J5" s="21" t="s">
        <v>17</v>
      </c>
    </row>
    <row r="6" customFormat="false" ht="15" hidden="false" customHeight="false" outlineLevel="0" collapsed="false">
      <c r="A6" s="21" t="s">
        <v>23</v>
      </c>
      <c r="B6" s="22" t="s">
        <v>24</v>
      </c>
      <c r="C6" s="27" t="n">
        <v>187400.21</v>
      </c>
      <c r="D6" s="24" t="s">
        <v>20</v>
      </c>
      <c r="E6" s="28" t="n">
        <v>280.6</v>
      </c>
      <c r="F6" s="26" t="s">
        <v>15</v>
      </c>
      <c r="G6" s="21" t="s">
        <v>16</v>
      </c>
      <c r="H6" s="21" t="s">
        <v>17</v>
      </c>
      <c r="I6" s="21" t="s">
        <v>17</v>
      </c>
      <c r="J6" s="21" t="s">
        <v>17</v>
      </c>
    </row>
    <row r="7" customFormat="false" ht="15" hidden="false" customHeight="false" outlineLevel="0" collapsed="false">
      <c r="A7" s="21" t="s">
        <v>25</v>
      </c>
      <c r="B7" s="22" t="s">
        <v>26</v>
      </c>
      <c r="C7" s="27" t="n">
        <v>152238.78</v>
      </c>
      <c r="D7" s="24" t="s">
        <v>20</v>
      </c>
      <c r="E7" s="28" t="n">
        <v>224.6</v>
      </c>
      <c r="F7" s="26" t="s">
        <v>15</v>
      </c>
      <c r="G7" s="21" t="s">
        <v>16</v>
      </c>
      <c r="H7" s="21" t="s">
        <v>17</v>
      </c>
      <c r="I7" s="21" t="s">
        <v>17</v>
      </c>
      <c r="J7" s="21" t="s">
        <v>17</v>
      </c>
    </row>
    <row r="8" customFormat="false" ht="15" hidden="false" customHeight="false" outlineLevel="0" collapsed="false">
      <c r="A8" s="21" t="s">
        <v>27</v>
      </c>
      <c r="B8" s="22" t="s">
        <v>28</v>
      </c>
      <c r="C8" s="27" t="n">
        <v>632709.09</v>
      </c>
      <c r="D8" s="24" t="s">
        <v>20</v>
      </c>
      <c r="E8" s="28" t="n">
        <v>725.7</v>
      </c>
      <c r="F8" s="26" t="s">
        <v>15</v>
      </c>
      <c r="G8" s="21" t="s">
        <v>16</v>
      </c>
      <c r="H8" s="21" t="s">
        <v>17</v>
      </c>
      <c r="I8" s="21" t="s">
        <v>17</v>
      </c>
      <c r="J8" s="21" t="s">
        <v>17</v>
      </c>
    </row>
    <row r="9" customFormat="false" ht="15" hidden="false" customHeight="false" outlineLevel="0" collapsed="false">
      <c r="A9" s="21" t="s">
        <v>29</v>
      </c>
      <c r="B9" s="22" t="s">
        <v>30</v>
      </c>
      <c r="C9" s="27" t="n">
        <v>127779.36</v>
      </c>
      <c r="D9" s="24" t="s">
        <v>20</v>
      </c>
      <c r="E9" s="28" t="n">
        <v>765</v>
      </c>
      <c r="F9" s="26" t="s">
        <v>15</v>
      </c>
      <c r="G9" s="21" t="s">
        <v>16</v>
      </c>
      <c r="H9" s="21" t="s">
        <v>17</v>
      </c>
      <c r="I9" s="21" t="s">
        <v>17</v>
      </c>
      <c r="J9" s="21" t="s">
        <v>17</v>
      </c>
    </row>
    <row r="10" customFormat="false" ht="15" hidden="false" customHeight="false" outlineLevel="0" collapsed="false">
      <c r="A10" s="21" t="s">
        <v>31</v>
      </c>
      <c r="B10" s="22" t="s">
        <v>32</v>
      </c>
      <c r="C10" s="27" t="n">
        <v>45285.29</v>
      </c>
      <c r="D10" s="24" t="s">
        <v>20</v>
      </c>
      <c r="E10" s="28" t="n">
        <v>175.4</v>
      </c>
      <c r="F10" s="26" t="s">
        <v>15</v>
      </c>
      <c r="G10" s="21" t="s">
        <v>16</v>
      </c>
      <c r="H10" s="21" t="s">
        <v>17</v>
      </c>
      <c r="I10" s="21" t="s">
        <v>17</v>
      </c>
      <c r="J10" s="21" t="s">
        <v>17</v>
      </c>
    </row>
    <row r="11" customFormat="false" ht="15" hidden="false" customHeight="false" outlineLevel="0" collapsed="false">
      <c r="A11" s="21" t="s">
        <v>33</v>
      </c>
      <c r="B11" s="22" t="s">
        <v>34</v>
      </c>
      <c r="C11" s="27" t="n">
        <v>51321.72</v>
      </c>
      <c r="D11" s="24" t="s">
        <v>20</v>
      </c>
      <c r="E11" s="28" t="n">
        <v>229.3</v>
      </c>
      <c r="F11" s="26" t="s">
        <v>15</v>
      </c>
      <c r="G11" s="21" t="s">
        <v>16</v>
      </c>
      <c r="H11" s="21" t="s">
        <v>17</v>
      </c>
      <c r="I11" s="21" t="s">
        <v>17</v>
      </c>
      <c r="J11" s="21" t="s">
        <v>17</v>
      </c>
    </row>
    <row r="12" customFormat="false" ht="15" hidden="false" customHeight="false" outlineLevel="0" collapsed="false">
      <c r="A12" s="21" t="s">
        <v>35</v>
      </c>
      <c r="B12" s="22" t="s">
        <v>36</v>
      </c>
      <c r="C12" s="27" t="n">
        <v>28336.21</v>
      </c>
      <c r="D12" s="24" t="s">
        <v>20</v>
      </c>
      <c r="E12" s="28" t="n">
        <v>223.4</v>
      </c>
      <c r="F12" s="26" t="s">
        <v>15</v>
      </c>
      <c r="G12" s="21" t="s">
        <v>16</v>
      </c>
      <c r="H12" s="21" t="s">
        <v>17</v>
      </c>
      <c r="I12" s="21" t="s">
        <v>17</v>
      </c>
      <c r="J12" s="21" t="s">
        <v>17</v>
      </c>
    </row>
    <row r="13" customFormat="false" ht="15" hidden="false" customHeight="false" outlineLevel="0" collapsed="false">
      <c r="A13" s="21" t="s">
        <v>37</v>
      </c>
      <c r="B13" s="22" t="s">
        <v>38</v>
      </c>
      <c r="C13" s="27" t="n">
        <v>72070</v>
      </c>
      <c r="D13" s="24" t="s">
        <v>20</v>
      </c>
      <c r="E13" s="29" t="n">
        <v>82.8</v>
      </c>
      <c r="F13" s="30" t="n">
        <v>2013</v>
      </c>
      <c r="G13" s="21" t="s">
        <v>16</v>
      </c>
      <c r="H13" s="21" t="s">
        <v>17</v>
      </c>
      <c r="I13" s="21" t="s">
        <v>17</v>
      </c>
      <c r="J13" s="21" t="s">
        <v>17</v>
      </c>
    </row>
    <row r="14" customFormat="false" ht="15" hidden="false" customHeight="false" outlineLevel="0" collapsed="false">
      <c r="A14" s="21" t="s">
        <v>39</v>
      </c>
      <c r="B14" s="22" t="s">
        <v>40</v>
      </c>
      <c r="C14" s="27" t="n">
        <v>42426.67</v>
      </c>
      <c r="D14" s="24" t="s">
        <v>20</v>
      </c>
      <c r="E14" s="29"/>
      <c r="F14" s="30"/>
      <c r="G14" s="31"/>
      <c r="H14" s="31"/>
      <c r="I14" s="31"/>
      <c r="J14" s="31"/>
    </row>
    <row r="15" customFormat="false" ht="15" hidden="false" customHeight="false" outlineLevel="0" collapsed="false">
      <c r="A15" s="21" t="s">
        <v>41</v>
      </c>
      <c r="B15" s="32" t="s">
        <v>42</v>
      </c>
      <c r="C15" s="33" t="n">
        <v>85568.11</v>
      </c>
      <c r="D15" s="24" t="s">
        <v>20</v>
      </c>
      <c r="E15" s="29"/>
      <c r="F15" s="30"/>
      <c r="G15" s="31"/>
      <c r="H15" s="31"/>
      <c r="I15" s="31"/>
      <c r="J15" s="31"/>
    </row>
    <row r="16" customFormat="false" ht="15" hidden="false" customHeight="false" outlineLevel="0" collapsed="false">
      <c r="A16" s="21" t="s">
        <v>43</v>
      </c>
      <c r="B16" s="22" t="s">
        <v>44</v>
      </c>
      <c r="C16" s="27" t="n">
        <v>3120742.27</v>
      </c>
      <c r="D16" s="24" t="s">
        <v>20</v>
      </c>
      <c r="E16" s="28"/>
      <c r="F16" s="30" t="n">
        <v>2005</v>
      </c>
      <c r="G16" s="31"/>
      <c r="H16" s="31"/>
      <c r="I16" s="31"/>
      <c r="J16" s="31"/>
    </row>
    <row r="17" customFormat="false" ht="15" hidden="false" customHeight="false" outlineLevel="0" collapsed="false">
      <c r="A17" s="21" t="s">
        <v>45</v>
      </c>
      <c r="B17" s="22" t="s">
        <v>46</v>
      </c>
      <c r="C17" s="34" t="n">
        <v>184884.8</v>
      </c>
      <c r="D17" s="24"/>
      <c r="E17" s="29"/>
      <c r="F17" s="30"/>
      <c r="G17" s="31"/>
      <c r="H17" s="31"/>
      <c r="I17" s="31"/>
      <c r="J17" s="31"/>
    </row>
    <row r="18" customFormat="false" ht="15" hidden="false" customHeight="false" outlineLevel="0" collapsed="false">
      <c r="A18" s="21" t="s">
        <v>47</v>
      </c>
      <c r="B18" s="22" t="s">
        <v>48</v>
      </c>
      <c r="C18" s="27" t="n">
        <v>102138.7818</v>
      </c>
      <c r="D18" s="24" t="s">
        <v>20</v>
      </c>
      <c r="E18" s="29"/>
      <c r="F18" s="30"/>
      <c r="G18" s="31"/>
      <c r="H18" s="31"/>
      <c r="I18" s="31"/>
      <c r="J18" s="31"/>
    </row>
    <row r="19" customFormat="false" ht="15" hidden="false" customHeight="false" outlineLevel="0" collapsed="false">
      <c r="A19" s="21" t="s">
        <v>49</v>
      </c>
      <c r="B19" s="22" t="s">
        <v>50</v>
      </c>
      <c r="C19" s="27" t="n">
        <v>73800</v>
      </c>
      <c r="D19" s="24" t="s">
        <v>20</v>
      </c>
      <c r="E19" s="29"/>
      <c r="F19" s="30"/>
      <c r="G19" s="31"/>
      <c r="H19" s="31"/>
      <c r="I19" s="31"/>
      <c r="J19" s="31"/>
    </row>
    <row r="20" customFormat="false" ht="15" hidden="false" customHeight="false" outlineLevel="0" collapsed="false">
      <c r="A20" s="21" t="s">
        <v>51</v>
      </c>
      <c r="B20" s="22" t="s">
        <v>52</v>
      </c>
      <c r="C20" s="27" t="n">
        <v>24600</v>
      </c>
      <c r="D20" s="24" t="s">
        <v>20</v>
      </c>
      <c r="E20" s="29"/>
      <c r="F20" s="30"/>
      <c r="G20" s="31"/>
      <c r="H20" s="31"/>
      <c r="I20" s="31"/>
      <c r="J20" s="31"/>
    </row>
    <row r="21" customFormat="false" ht="15" hidden="false" customHeight="false" outlineLevel="0" collapsed="false">
      <c r="A21" s="21" t="s">
        <v>53</v>
      </c>
      <c r="B21" s="22" t="s">
        <v>54</v>
      </c>
      <c r="C21" s="27" t="n">
        <v>5143.14</v>
      </c>
      <c r="D21" s="24" t="s">
        <v>20</v>
      </c>
      <c r="E21" s="29"/>
      <c r="F21" s="30"/>
      <c r="G21" s="31"/>
      <c r="H21" s="31"/>
      <c r="I21" s="31"/>
      <c r="J21" s="31"/>
    </row>
    <row r="22" customFormat="false" ht="15" hidden="false" customHeight="false" outlineLevel="0" collapsed="false">
      <c r="A22" s="21" t="s">
        <v>55</v>
      </c>
      <c r="B22" s="22" t="s">
        <v>56</v>
      </c>
      <c r="C22" s="27" t="n">
        <v>738000</v>
      </c>
      <c r="D22" s="24" t="s">
        <v>20</v>
      </c>
      <c r="E22" s="29"/>
      <c r="F22" s="30"/>
      <c r="G22" s="31"/>
      <c r="H22" s="31"/>
      <c r="I22" s="31"/>
      <c r="J22" s="31"/>
    </row>
    <row r="23" customFormat="false" ht="15" hidden="false" customHeight="false" outlineLevel="0" collapsed="false">
      <c r="A23" s="21" t="s">
        <v>57</v>
      </c>
      <c r="B23" s="22" t="s">
        <v>58</v>
      </c>
      <c r="C23" s="27" t="n">
        <v>25602.11</v>
      </c>
      <c r="D23" s="24" t="s">
        <v>20</v>
      </c>
      <c r="E23" s="29"/>
      <c r="F23" s="30"/>
      <c r="G23" s="31"/>
      <c r="H23" s="31"/>
      <c r="I23" s="31"/>
      <c r="J23" s="31"/>
    </row>
    <row r="24" customFormat="false" ht="15" hidden="false" customHeight="false" outlineLevel="0" collapsed="false">
      <c r="A24" s="21" t="s">
        <v>59</v>
      </c>
      <c r="B24" s="22" t="s">
        <v>60</v>
      </c>
      <c r="C24" s="27" t="n">
        <v>432073.31</v>
      </c>
      <c r="D24" s="24" t="s">
        <v>20</v>
      </c>
      <c r="E24" s="29"/>
      <c r="F24" s="30"/>
      <c r="G24" s="31"/>
      <c r="H24" s="31"/>
      <c r="I24" s="31"/>
      <c r="J24" s="31"/>
    </row>
    <row r="25" customFormat="false" ht="15" hidden="false" customHeight="false" outlineLevel="0" collapsed="false">
      <c r="A25" s="21" t="s">
        <v>61</v>
      </c>
      <c r="B25" s="22" t="s">
        <v>62</v>
      </c>
      <c r="C25" s="27" t="n">
        <v>47995.4</v>
      </c>
      <c r="D25" s="24" t="s">
        <v>20</v>
      </c>
      <c r="E25" s="29"/>
      <c r="F25" s="30"/>
      <c r="G25" s="31"/>
      <c r="H25" s="31"/>
      <c r="I25" s="31"/>
      <c r="J25" s="31"/>
    </row>
    <row r="26" customFormat="false" ht="15" hidden="false" customHeight="false" outlineLevel="0" collapsed="false">
      <c r="A26" s="21" t="s">
        <v>63</v>
      </c>
      <c r="B26" s="22" t="s">
        <v>64</v>
      </c>
      <c r="C26" s="27" t="n">
        <v>10492</v>
      </c>
      <c r="D26" s="24" t="s">
        <v>20</v>
      </c>
      <c r="E26" s="29"/>
      <c r="F26" s="30"/>
      <c r="G26" s="31"/>
      <c r="H26" s="31"/>
      <c r="I26" s="31"/>
      <c r="J26" s="31"/>
    </row>
    <row r="27" customFormat="false" ht="15" hidden="false" customHeight="false" outlineLevel="0" collapsed="false">
      <c r="A27" s="21" t="s">
        <v>65</v>
      </c>
      <c r="B27" s="32" t="s">
        <v>66</v>
      </c>
      <c r="C27" s="33" t="n">
        <v>15137.76</v>
      </c>
      <c r="D27" s="24" t="s">
        <v>20</v>
      </c>
      <c r="E27" s="29"/>
      <c r="F27" s="30"/>
      <c r="G27" s="31"/>
      <c r="H27" s="31"/>
      <c r="I27" s="31"/>
      <c r="J27" s="31"/>
    </row>
    <row r="28" customFormat="false" ht="15.75" hidden="false" customHeight="false" outlineLevel="0" collapsed="false">
      <c r="A28" s="21" t="s">
        <v>67</v>
      </c>
      <c r="B28" s="35" t="s">
        <v>68</v>
      </c>
      <c r="C28" s="36" t="n">
        <v>1164939.35</v>
      </c>
      <c r="D28" s="37" t="s">
        <v>20</v>
      </c>
      <c r="E28" s="38"/>
      <c r="F28" s="39"/>
      <c r="G28" s="40"/>
      <c r="H28" s="40"/>
      <c r="I28" s="40"/>
      <c r="J28" s="40"/>
    </row>
    <row r="29" customFormat="false" ht="15.75" hidden="false" customHeight="false" outlineLevel="0" collapsed="false">
      <c r="A29" s="41"/>
      <c r="B29" s="42"/>
      <c r="C29" s="43" t="n">
        <f aca="false">SUM(C3:C28)</f>
        <v>8996491.4818</v>
      </c>
      <c r="D29" s="44"/>
      <c r="E29" s="41"/>
      <c r="F29" s="45"/>
      <c r="G29" s="41"/>
      <c r="H29" s="41"/>
      <c r="I29" s="41"/>
      <c r="J29" s="41"/>
    </row>
    <row r="30" customFormat="false" ht="15" hidden="false" customHeight="false" outlineLevel="0" collapsed="false">
      <c r="A30" s="41"/>
      <c r="B30" s="42"/>
      <c r="C30" s="34"/>
      <c r="D30" s="44"/>
      <c r="E30" s="41"/>
      <c r="F30" s="45"/>
      <c r="G30" s="41"/>
      <c r="H30" s="41"/>
      <c r="I30" s="41"/>
      <c r="J30" s="41"/>
    </row>
    <row r="31" customFormat="false" ht="15" hidden="false" customHeight="false" outlineLevel="0" collapsed="false">
      <c r="A31" s="41"/>
      <c r="B31" s="42"/>
      <c r="C31" s="34"/>
      <c r="D31" s="44"/>
      <c r="E31" s="41"/>
      <c r="F31" s="45"/>
      <c r="G31" s="41"/>
      <c r="H31" s="41"/>
      <c r="I31" s="41"/>
      <c r="J31" s="41"/>
    </row>
    <row r="32" customFormat="false" ht="15.75" hidden="false" customHeight="false" outlineLevel="0" collapsed="false">
      <c r="A32" s="41"/>
      <c r="B32" s="42"/>
      <c r="C32" s="34"/>
      <c r="D32" s="44"/>
      <c r="E32" s="41"/>
      <c r="F32" s="45"/>
      <c r="G32" s="41"/>
      <c r="H32" s="41"/>
      <c r="I32" s="41"/>
      <c r="J32" s="41"/>
    </row>
    <row r="33" customFormat="false" ht="16.5" hidden="false" customHeight="false" outlineLevel="0" collapsed="false">
      <c r="A33" s="5" t="s">
        <v>18</v>
      </c>
      <c r="B33" s="6" t="s">
        <v>69</v>
      </c>
      <c r="C33" s="7"/>
      <c r="D33" s="8"/>
      <c r="E33" s="9"/>
      <c r="F33" s="10"/>
      <c r="G33" s="11" t="s">
        <v>2</v>
      </c>
      <c r="H33" s="11"/>
      <c r="I33" s="11"/>
      <c r="J33" s="11"/>
    </row>
    <row r="34" customFormat="false" ht="60" hidden="false" customHeight="true" outlineLevel="0" collapsed="false">
      <c r="A34" s="11" t="s">
        <v>3</v>
      </c>
      <c r="B34" s="11" t="s">
        <v>4</v>
      </c>
      <c r="C34" s="12" t="s">
        <v>5</v>
      </c>
      <c r="D34" s="12" t="s">
        <v>6</v>
      </c>
      <c r="E34" s="13" t="s">
        <v>7</v>
      </c>
      <c r="F34" s="14" t="s">
        <v>8</v>
      </c>
      <c r="G34" s="11" t="s">
        <v>9</v>
      </c>
      <c r="H34" s="11" t="s">
        <v>10</v>
      </c>
      <c r="I34" s="11" t="s">
        <v>11</v>
      </c>
      <c r="J34" s="14" t="s">
        <v>12</v>
      </c>
    </row>
    <row r="35" customFormat="false" ht="15.75" hidden="false" customHeight="false" outlineLevel="0" collapsed="false">
      <c r="A35" s="15" t="s">
        <v>0</v>
      </c>
      <c r="B35" s="16" t="s">
        <v>70</v>
      </c>
      <c r="C35" s="46" t="s">
        <v>71</v>
      </c>
      <c r="D35" s="18"/>
      <c r="E35" s="19"/>
      <c r="F35" s="20"/>
      <c r="G35" s="15"/>
      <c r="H35" s="15"/>
      <c r="I35" s="15"/>
      <c r="J35" s="15"/>
    </row>
    <row r="36" customFormat="false" ht="15.75" hidden="false" customHeight="false" outlineLevel="0" collapsed="false">
      <c r="A36" s="40" t="s">
        <v>18</v>
      </c>
      <c r="B36" s="35" t="s">
        <v>72</v>
      </c>
      <c r="C36" s="47" t="n">
        <v>30844.66</v>
      </c>
      <c r="D36" s="37" t="s">
        <v>20</v>
      </c>
      <c r="E36" s="38"/>
      <c r="F36" s="39"/>
      <c r="G36" s="40"/>
      <c r="H36" s="40"/>
      <c r="I36" s="40"/>
      <c r="J36" s="40"/>
    </row>
    <row r="37" customFormat="false" ht="15.75" hidden="false" customHeight="false" outlineLevel="0" collapsed="false">
      <c r="A37" s="48"/>
      <c r="B37" s="42"/>
      <c r="C37" s="34"/>
      <c r="D37" s="44"/>
      <c r="E37" s="42"/>
      <c r="F37" s="49"/>
      <c r="G37" s="42"/>
      <c r="H37" s="42"/>
      <c r="I37" s="42"/>
      <c r="J37" s="42"/>
      <c r="K37" s="42"/>
      <c r="L37" s="42"/>
      <c r="M37" s="42"/>
    </row>
    <row r="38" customFormat="false" ht="15.75" hidden="false" customHeight="true" outlineLevel="0" collapsed="false">
      <c r="A38" s="42"/>
      <c r="B38" s="42"/>
      <c r="C38" s="34"/>
      <c r="D38" s="44"/>
      <c r="E38" s="42"/>
      <c r="F38" s="49"/>
      <c r="G38" s="42"/>
      <c r="H38" s="42"/>
      <c r="I38" s="42"/>
      <c r="J38" s="42"/>
      <c r="K38" s="42"/>
      <c r="L38" s="42"/>
      <c r="M38" s="42"/>
    </row>
    <row r="39" customFormat="false" ht="15.75" hidden="false" customHeight="true" outlineLevel="0" collapsed="false">
      <c r="A39" s="5" t="s">
        <v>21</v>
      </c>
      <c r="B39" s="6" t="s">
        <v>73</v>
      </c>
      <c r="C39" s="7"/>
      <c r="D39" s="8"/>
      <c r="E39" s="9"/>
      <c r="F39" s="10"/>
      <c r="G39" s="11" t="s">
        <v>2</v>
      </c>
      <c r="H39" s="11"/>
      <c r="I39" s="11"/>
      <c r="J39" s="11"/>
      <c r="K39" s="42"/>
      <c r="L39" s="42"/>
      <c r="M39" s="42"/>
    </row>
    <row r="40" customFormat="false" ht="60" hidden="false" customHeight="true" outlineLevel="0" collapsed="false">
      <c r="A40" s="11" t="s">
        <v>3</v>
      </c>
      <c r="B40" s="11" t="s">
        <v>4</v>
      </c>
      <c r="C40" s="12" t="s">
        <v>5</v>
      </c>
      <c r="D40" s="12" t="s">
        <v>6</v>
      </c>
      <c r="E40" s="13" t="s">
        <v>7</v>
      </c>
      <c r="F40" s="14" t="s">
        <v>8</v>
      </c>
      <c r="G40" s="11" t="s">
        <v>9</v>
      </c>
      <c r="H40" s="11" t="s">
        <v>10</v>
      </c>
      <c r="I40" s="11" t="s">
        <v>11</v>
      </c>
      <c r="J40" s="14" t="s">
        <v>12</v>
      </c>
      <c r="K40" s="42"/>
      <c r="L40" s="42"/>
      <c r="M40" s="42"/>
    </row>
    <row r="41" customFormat="false" ht="15.75" hidden="false" customHeight="true" outlineLevel="0" collapsed="false">
      <c r="A41" s="15" t="s">
        <v>0</v>
      </c>
      <c r="B41" s="16" t="s">
        <v>74</v>
      </c>
      <c r="C41" s="50" t="n">
        <v>1900000</v>
      </c>
      <c r="D41" s="18" t="s">
        <v>14</v>
      </c>
      <c r="E41" s="19" t="n">
        <v>3340</v>
      </c>
      <c r="F41" s="20" t="n">
        <v>1960</v>
      </c>
      <c r="G41" s="15" t="s">
        <v>75</v>
      </c>
      <c r="H41" s="15" t="s">
        <v>76</v>
      </c>
      <c r="I41" s="15" t="s">
        <v>17</v>
      </c>
      <c r="J41" s="15" t="s">
        <v>77</v>
      </c>
      <c r="K41" s="42"/>
      <c r="L41" s="42"/>
      <c r="M41" s="42"/>
    </row>
    <row r="42" customFormat="false" ht="15.75" hidden="false" customHeight="true" outlineLevel="0" collapsed="false">
      <c r="A42" s="21" t="s">
        <v>18</v>
      </c>
      <c r="B42" s="22" t="s">
        <v>78</v>
      </c>
      <c r="C42" s="50"/>
      <c r="D42" s="18"/>
      <c r="E42" s="28" t="n">
        <v>288</v>
      </c>
      <c r="F42" s="26" t="n">
        <v>1999</v>
      </c>
      <c r="G42" s="51" t="s">
        <v>79</v>
      </c>
      <c r="H42" s="21" t="s">
        <v>17</v>
      </c>
      <c r="I42" s="21" t="s">
        <v>17</v>
      </c>
      <c r="J42" s="21" t="s">
        <v>77</v>
      </c>
      <c r="K42" s="42"/>
      <c r="L42" s="42"/>
      <c r="M42" s="42"/>
    </row>
    <row r="43" customFormat="false" ht="15.75" hidden="false" customHeight="true" outlineLevel="0" collapsed="false">
      <c r="A43" s="21" t="s">
        <v>21</v>
      </c>
      <c r="B43" s="16" t="s">
        <v>80</v>
      </c>
      <c r="C43" s="17" t="n">
        <v>50000</v>
      </c>
      <c r="D43" s="24" t="s">
        <v>14</v>
      </c>
      <c r="E43" s="19" t="n">
        <v>243</v>
      </c>
      <c r="F43" s="20" t="n">
        <v>1985</v>
      </c>
      <c r="G43" s="15" t="s">
        <v>75</v>
      </c>
      <c r="H43" s="15" t="s">
        <v>81</v>
      </c>
      <c r="I43" s="21"/>
      <c r="J43" s="15" t="s">
        <v>77</v>
      </c>
      <c r="K43" s="42"/>
      <c r="L43" s="42"/>
      <c r="M43" s="42"/>
    </row>
    <row r="44" customFormat="false" ht="15.75" hidden="false" customHeight="true" outlineLevel="0" collapsed="false">
      <c r="A44" s="21" t="s">
        <v>23</v>
      </c>
      <c r="B44" s="22" t="s">
        <v>82</v>
      </c>
      <c r="C44" s="52" t="n">
        <v>11669</v>
      </c>
      <c r="D44" s="24" t="s">
        <v>20</v>
      </c>
      <c r="E44" s="28"/>
      <c r="F44" s="26"/>
      <c r="G44" s="21"/>
      <c r="H44" s="21"/>
      <c r="I44" s="21"/>
      <c r="J44" s="21"/>
      <c r="K44" s="42"/>
      <c r="L44" s="42"/>
      <c r="M44" s="42"/>
    </row>
    <row r="45" customFormat="false" ht="15.75" hidden="false" customHeight="true" outlineLevel="0" collapsed="false">
      <c r="A45" s="21" t="s">
        <v>25</v>
      </c>
      <c r="B45" s="22" t="s">
        <v>83</v>
      </c>
      <c r="C45" s="52" t="n">
        <v>1000</v>
      </c>
      <c r="D45" s="24" t="s">
        <v>20</v>
      </c>
      <c r="E45" s="28"/>
      <c r="F45" s="26"/>
      <c r="G45" s="21"/>
      <c r="H45" s="21"/>
      <c r="I45" s="21"/>
      <c r="J45" s="21"/>
      <c r="K45" s="42"/>
      <c r="L45" s="42"/>
      <c r="M45" s="42"/>
    </row>
    <row r="46" customFormat="false" ht="15.75" hidden="false" customHeight="true" outlineLevel="0" collapsed="false">
      <c r="A46" s="40" t="s">
        <v>27</v>
      </c>
      <c r="B46" s="35" t="s">
        <v>84</v>
      </c>
      <c r="C46" s="36" t="n">
        <v>429987.17</v>
      </c>
      <c r="D46" s="37" t="s">
        <v>20</v>
      </c>
      <c r="E46" s="38"/>
      <c r="F46" s="39"/>
      <c r="G46" s="40"/>
      <c r="H46" s="40"/>
      <c r="I46" s="40"/>
      <c r="J46" s="40"/>
      <c r="K46" s="42"/>
      <c r="L46" s="42"/>
      <c r="M46" s="42"/>
    </row>
    <row r="47" customFormat="false" ht="15.75" hidden="false" customHeight="true" outlineLevel="0" collapsed="false">
      <c r="A47" s="42"/>
      <c r="B47" s="42"/>
      <c r="C47" s="43" t="n">
        <f aca="false">SUM(C41:C46)</f>
        <v>2392656.17</v>
      </c>
      <c r="D47" s="44"/>
      <c r="E47" s="42"/>
      <c r="F47" s="49"/>
      <c r="G47" s="42"/>
      <c r="H47" s="42"/>
      <c r="I47" s="42"/>
      <c r="J47" s="42"/>
      <c r="K47" s="42"/>
      <c r="L47" s="42"/>
      <c r="M47" s="42"/>
    </row>
    <row r="48" customFormat="false" ht="15.75" hidden="false" customHeight="true" outlineLevel="0" collapsed="false">
      <c r="A48" s="42"/>
      <c r="B48" s="42"/>
      <c r="C48" s="34"/>
      <c r="D48" s="44"/>
      <c r="E48" s="42"/>
      <c r="F48" s="49"/>
      <c r="G48" s="42"/>
      <c r="H48" s="42"/>
      <c r="I48" s="42"/>
      <c r="J48" s="42"/>
      <c r="K48" s="42"/>
      <c r="L48" s="42"/>
      <c r="M48" s="42"/>
    </row>
    <row r="49" customFormat="false" ht="15.75" hidden="false" customHeight="true" outlineLevel="0" collapsed="false">
      <c r="A49" s="5" t="s">
        <v>23</v>
      </c>
      <c r="B49" s="6" t="s">
        <v>85</v>
      </c>
      <c r="C49" s="7"/>
      <c r="D49" s="8"/>
      <c r="E49" s="9"/>
      <c r="F49" s="10"/>
      <c r="G49" s="11" t="s">
        <v>2</v>
      </c>
      <c r="H49" s="11"/>
      <c r="I49" s="11"/>
      <c r="J49" s="11"/>
      <c r="K49" s="42"/>
      <c r="L49" s="42"/>
      <c r="M49" s="42"/>
    </row>
    <row r="50" customFormat="false" ht="60" hidden="false" customHeight="true" outlineLevel="0" collapsed="false">
      <c r="A50" s="11" t="s">
        <v>3</v>
      </c>
      <c r="B50" s="11" t="s">
        <v>4</v>
      </c>
      <c r="C50" s="12" t="s">
        <v>5</v>
      </c>
      <c r="D50" s="12" t="s">
        <v>6</v>
      </c>
      <c r="E50" s="13" t="s">
        <v>7</v>
      </c>
      <c r="F50" s="14" t="s">
        <v>8</v>
      </c>
      <c r="G50" s="11" t="s">
        <v>9</v>
      </c>
      <c r="H50" s="11" t="s">
        <v>10</v>
      </c>
      <c r="I50" s="11" t="s">
        <v>11</v>
      </c>
      <c r="J50" s="14" t="s">
        <v>12</v>
      </c>
      <c r="K50" s="42"/>
      <c r="L50" s="42"/>
      <c r="M50" s="42"/>
    </row>
    <row r="51" customFormat="false" ht="15.75" hidden="false" customHeight="true" outlineLevel="0" collapsed="false">
      <c r="A51" s="15" t="s">
        <v>0</v>
      </c>
      <c r="B51" s="53" t="s">
        <v>86</v>
      </c>
      <c r="C51" s="54" t="n">
        <v>817190.78</v>
      </c>
      <c r="D51" s="24" t="s">
        <v>20</v>
      </c>
      <c r="E51" s="19" t="n">
        <v>2055</v>
      </c>
      <c r="F51" s="20" t="s">
        <v>87</v>
      </c>
      <c r="G51" s="15" t="s">
        <v>16</v>
      </c>
      <c r="H51" s="15" t="s">
        <v>17</v>
      </c>
      <c r="I51" s="15" t="s">
        <v>17</v>
      </c>
      <c r="J51" s="15" t="s">
        <v>77</v>
      </c>
      <c r="K51" s="42"/>
      <c r="L51" s="42"/>
      <c r="M51" s="42"/>
    </row>
    <row r="52" customFormat="false" ht="15.75" hidden="false" customHeight="true" outlineLevel="0" collapsed="false">
      <c r="A52" s="21" t="s">
        <v>18</v>
      </c>
      <c r="B52" s="55" t="s">
        <v>88</v>
      </c>
      <c r="C52" s="56" t="n">
        <v>15827.84</v>
      </c>
      <c r="D52" s="24" t="s">
        <v>20</v>
      </c>
      <c r="E52" s="28" t="n">
        <v>100</v>
      </c>
      <c r="F52" s="26"/>
      <c r="G52" s="21" t="s">
        <v>16</v>
      </c>
      <c r="H52" s="21" t="s">
        <v>17</v>
      </c>
      <c r="I52" s="21" t="s">
        <v>17</v>
      </c>
      <c r="J52" s="21" t="s">
        <v>77</v>
      </c>
      <c r="K52" s="42"/>
      <c r="L52" s="42"/>
      <c r="M52" s="42"/>
    </row>
    <row r="53" customFormat="false" ht="15.75" hidden="false" customHeight="true" outlineLevel="0" collapsed="false">
      <c r="A53" s="21" t="s">
        <v>21</v>
      </c>
      <c r="B53" s="55" t="s">
        <v>89</v>
      </c>
      <c r="C53" s="56" t="n">
        <v>7674.34</v>
      </c>
      <c r="D53" s="24" t="s">
        <v>20</v>
      </c>
      <c r="E53" s="28" t="s">
        <v>90</v>
      </c>
      <c r="F53" s="26"/>
      <c r="G53" s="21" t="s">
        <v>16</v>
      </c>
      <c r="H53" s="21" t="s">
        <v>17</v>
      </c>
      <c r="I53" s="21" t="s">
        <v>17</v>
      </c>
      <c r="J53" s="57" t="s">
        <v>77</v>
      </c>
      <c r="K53" s="42"/>
      <c r="L53" s="42"/>
      <c r="M53" s="42"/>
    </row>
    <row r="54" customFormat="false" ht="15.75" hidden="false" customHeight="true" outlineLevel="0" collapsed="false">
      <c r="A54" s="21" t="s">
        <v>23</v>
      </c>
      <c r="B54" s="55" t="s">
        <v>82</v>
      </c>
      <c r="C54" s="56" t="n">
        <v>4299</v>
      </c>
      <c r="D54" s="24" t="s">
        <v>20</v>
      </c>
      <c r="E54" s="28"/>
      <c r="F54" s="26"/>
      <c r="G54" s="21"/>
      <c r="H54" s="21"/>
      <c r="I54" s="21"/>
      <c r="J54" s="21"/>
      <c r="K54" s="42"/>
      <c r="L54" s="42"/>
      <c r="M54" s="42"/>
    </row>
    <row r="55" customFormat="false" ht="15.75" hidden="false" customHeight="true" outlineLevel="0" collapsed="false">
      <c r="A55" s="40" t="s">
        <v>25</v>
      </c>
      <c r="B55" s="58" t="s">
        <v>72</v>
      </c>
      <c r="C55" s="59" t="n">
        <v>153299.61</v>
      </c>
      <c r="D55" s="37" t="s">
        <v>20</v>
      </c>
      <c r="E55" s="38"/>
      <c r="F55" s="39"/>
      <c r="G55" s="40"/>
      <c r="H55" s="40"/>
      <c r="I55" s="40"/>
      <c r="J55" s="40"/>
      <c r="K55" s="42"/>
      <c r="L55" s="42"/>
      <c r="M55" s="42"/>
    </row>
    <row r="56" customFormat="false" ht="15.75" hidden="false" customHeight="true" outlineLevel="0" collapsed="false">
      <c r="A56" s="42"/>
      <c r="B56" s="42"/>
      <c r="C56" s="43" t="n">
        <f aca="false">SUM(C51:C55)</f>
        <v>998291.57</v>
      </c>
      <c r="D56" s="44"/>
      <c r="E56" s="42"/>
      <c r="F56" s="49"/>
      <c r="G56" s="42"/>
      <c r="H56" s="42"/>
      <c r="I56" s="42"/>
      <c r="J56" s="42"/>
      <c r="K56" s="42"/>
      <c r="L56" s="42"/>
      <c r="M56" s="42"/>
    </row>
    <row r="57" customFormat="false" ht="21" hidden="false" customHeight="true" outlineLevel="0" collapsed="false">
      <c r="A57" s="42"/>
      <c r="B57" s="42"/>
      <c r="C57" s="34"/>
      <c r="D57" s="44"/>
      <c r="E57" s="42"/>
      <c r="F57" s="49"/>
      <c r="G57" s="42"/>
      <c r="H57" s="42"/>
      <c r="I57" s="42"/>
      <c r="J57" s="42"/>
      <c r="K57" s="42"/>
      <c r="L57" s="42"/>
      <c r="M57" s="42"/>
    </row>
    <row r="58" customFormat="false" ht="15" hidden="false" customHeight="true" outlineLevel="0" collapsed="false">
      <c r="A58" s="5" t="s">
        <v>25</v>
      </c>
      <c r="B58" s="6" t="s">
        <v>91</v>
      </c>
      <c r="C58" s="7"/>
      <c r="D58" s="8"/>
      <c r="E58" s="9"/>
      <c r="F58" s="10"/>
      <c r="G58" s="11" t="s">
        <v>2</v>
      </c>
      <c r="H58" s="11"/>
      <c r="I58" s="11"/>
      <c r="J58" s="11"/>
      <c r="K58" s="42"/>
      <c r="L58" s="42"/>
      <c r="M58" s="42"/>
    </row>
    <row r="59" customFormat="false" ht="60" hidden="false" customHeight="true" outlineLevel="0" collapsed="false">
      <c r="A59" s="11" t="s">
        <v>3</v>
      </c>
      <c r="B59" s="11" t="s">
        <v>4</v>
      </c>
      <c r="C59" s="12" t="s">
        <v>5</v>
      </c>
      <c r="D59" s="12" t="s">
        <v>6</v>
      </c>
      <c r="E59" s="13" t="s">
        <v>7</v>
      </c>
      <c r="F59" s="14" t="s">
        <v>8</v>
      </c>
      <c r="G59" s="11" t="s">
        <v>9</v>
      </c>
      <c r="H59" s="11" t="s">
        <v>10</v>
      </c>
      <c r="I59" s="11" t="s">
        <v>11</v>
      </c>
      <c r="J59" s="14" t="s">
        <v>12</v>
      </c>
      <c r="K59" s="42"/>
      <c r="L59" s="42"/>
      <c r="M59" s="42"/>
    </row>
    <row r="60" customFormat="false" ht="15.75" hidden="false" customHeight="true" outlineLevel="0" collapsed="false">
      <c r="A60" s="15" t="s">
        <v>0</v>
      </c>
      <c r="B60" s="60" t="s">
        <v>92</v>
      </c>
      <c r="C60" s="61" t="n">
        <v>700000</v>
      </c>
      <c r="D60" s="62" t="s">
        <v>14</v>
      </c>
      <c r="E60" s="19" t="n">
        <v>1164.85</v>
      </c>
      <c r="F60" s="20" t="s">
        <v>93</v>
      </c>
      <c r="G60" s="15" t="s">
        <v>94</v>
      </c>
      <c r="H60" s="15" t="s">
        <v>95</v>
      </c>
      <c r="I60" s="15" t="s">
        <v>17</v>
      </c>
      <c r="J60" s="15" t="s">
        <v>77</v>
      </c>
      <c r="K60" s="42"/>
      <c r="L60" s="42"/>
      <c r="M60" s="42"/>
    </row>
    <row r="61" customFormat="false" ht="15.75" hidden="false" customHeight="true" outlineLevel="0" collapsed="false">
      <c r="A61" s="21" t="s">
        <v>18</v>
      </c>
      <c r="B61" s="63" t="s">
        <v>96</v>
      </c>
      <c r="C61" s="52" t="n">
        <f aca="false">96.23*2000</f>
        <v>192460</v>
      </c>
      <c r="D61" s="24" t="s">
        <v>14</v>
      </c>
      <c r="E61" s="28" t="n">
        <v>96.23</v>
      </c>
      <c r="F61" s="26" t="s">
        <v>97</v>
      </c>
      <c r="G61" s="21" t="s">
        <v>98</v>
      </c>
      <c r="H61" s="21" t="s">
        <v>17</v>
      </c>
      <c r="I61" s="21" t="s">
        <v>17</v>
      </c>
      <c r="J61" s="21" t="s">
        <v>99</v>
      </c>
      <c r="K61" s="42"/>
      <c r="L61" s="42"/>
      <c r="M61" s="42"/>
    </row>
    <row r="62" customFormat="false" ht="15.75" hidden="false" customHeight="true" outlineLevel="0" collapsed="false">
      <c r="A62" s="21" t="s">
        <v>21</v>
      </c>
      <c r="B62" s="63" t="s">
        <v>100</v>
      </c>
      <c r="C62" s="52" t="n">
        <f aca="false">40*600</f>
        <v>24000</v>
      </c>
      <c r="D62" s="24" t="s">
        <v>14</v>
      </c>
      <c r="E62" s="28" t="n">
        <v>40</v>
      </c>
      <c r="F62" s="26" t="s">
        <v>97</v>
      </c>
      <c r="G62" s="21" t="s">
        <v>16</v>
      </c>
      <c r="H62" s="21" t="s">
        <v>17</v>
      </c>
      <c r="I62" s="21" t="s">
        <v>17</v>
      </c>
      <c r="J62" s="21" t="s">
        <v>99</v>
      </c>
      <c r="K62" s="42"/>
      <c r="L62" s="42"/>
      <c r="M62" s="42"/>
    </row>
    <row r="63" customFormat="false" ht="15.75" hidden="false" customHeight="true" outlineLevel="0" collapsed="false">
      <c r="A63" s="21" t="s">
        <v>23</v>
      </c>
      <c r="B63" s="63" t="s">
        <v>101</v>
      </c>
      <c r="C63" s="52" t="n">
        <f aca="false">12*600</f>
        <v>7200</v>
      </c>
      <c r="D63" s="24" t="s">
        <v>14</v>
      </c>
      <c r="E63" s="28" t="n">
        <v>12</v>
      </c>
      <c r="F63" s="26"/>
      <c r="G63" s="21" t="s">
        <v>16</v>
      </c>
      <c r="H63" s="21" t="s">
        <v>17</v>
      </c>
      <c r="I63" s="21" t="s">
        <v>17</v>
      </c>
      <c r="J63" s="21" t="s">
        <v>99</v>
      </c>
      <c r="K63" s="42"/>
      <c r="L63" s="42"/>
      <c r="M63" s="42"/>
    </row>
    <row r="64" customFormat="false" ht="15.75" hidden="false" customHeight="true" outlineLevel="0" collapsed="false">
      <c r="A64" s="21" t="s">
        <v>25</v>
      </c>
      <c r="B64" s="22" t="s">
        <v>62</v>
      </c>
      <c r="C64" s="52" t="n">
        <v>5430</v>
      </c>
      <c r="D64" s="24" t="s">
        <v>20</v>
      </c>
      <c r="E64" s="28"/>
      <c r="F64" s="26"/>
      <c r="G64" s="21"/>
      <c r="H64" s="21"/>
      <c r="I64" s="21"/>
      <c r="J64" s="21"/>
      <c r="K64" s="42"/>
      <c r="L64" s="42"/>
      <c r="M64" s="42"/>
    </row>
    <row r="65" customFormat="false" ht="15.75" hidden="false" customHeight="true" outlineLevel="0" collapsed="false">
      <c r="A65" s="40" t="s">
        <v>27</v>
      </c>
      <c r="B65" s="35" t="s">
        <v>72</v>
      </c>
      <c r="C65" s="36" t="n">
        <v>242191.37</v>
      </c>
      <c r="D65" s="37" t="s">
        <v>20</v>
      </c>
      <c r="E65" s="38"/>
      <c r="F65" s="39"/>
      <c r="G65" s="40"/>
      <c r="H65" s="40"/>
      <c r="I65" s="40"/>
      <c r="J65" s="40"/>
      <c r="K65" s="42"/>
      <c r="L65" s="42"/>
      <c r="M65" s="42"/>
    </row>
    <row r="66" customFormat="false" ht="15.75" hidden="false" customHeight="true" outlineLevel="0" collapsed="false">
      <c r="A66" s="42"/>
      <c r="B66" s="42"/>
      <c r="C66" s="43" t="n">
        <f aca="false">SUM(C60:C65)</f>
        <v>1171281.37</v>
      </c>
      <c r="D66" s="44"/>
      <c r="E66" s="42"/>
      <c r="F66" s="49"/>
      <c r="G66" s="42"/>
      <c r="H66" s="42"/>
      <c r="I66" s="42"/>
      <c r="J66" s="42"/>
      <c r="K66" s="42"/>
      <c r="L66" s="42"/>
      <c r="M66" s="42"/>
    </row>
    <row r="67" customFormat="false" ht="15.75" hidden="false" customHeight="true" outlineLevel="0" collapsed="false">
      <c r="A67" s="42"/>
      <c r="B67" s="42"/>
      <c r="C67" s="34"/>
      <c r="D67" s="44"/>
      <c r="E67" s="42"/>
      <c r="F67" s="49"/>
      <c r="G67" s="42"/>
      <c r="H67" s="42"/>
      <c r="I67" s="42"/>
      <c r="J67" s="42"/>
      <c r="K67" s="42"/>
      <c r="L67" s="42"/>
      <c r="M67" s="42"/>
    </row>
    <row r="68" customFormat="false" ht="15.75" hidden="false" customHeight="true" outlineLevel="0" collapsed="false">
      <c r="A68" s="42"/>
      <c r="B68" s="42"/>
      <c r="C68" s="34"/>
      <c r="D68" s="44"/>
      <c r="E68" s="42"/>
      <c r="F68" s="49"/>
      <c r="G68" s="42"/>
      <c r="H68" s="42"/>
      <c r="I68" s="42"/>
      <c r="J68" s="42"/>
      <c r="K68" s="42"/>
      <c r="L68" s="42"/>
      <c r="M68" s="42"/>
    </row>
    <row r="69" customFormat="false" ht="15.75" hidden="false" customHeight="true" outlineLevel="0" collapsed="false">
      <c r="A69" s="5" t="s">
        <v>27</v>
      </c>
      <c r="B69" s="6" t="s">
        <v>102</v>
      </c>
      <c r="C69" s="7"/>
      <c r="D69" s="8"/>
      <c r="E69" s="9"/>
      <c r="F69" s="10"/>
      <c r="G69" s="11" t="s">
        <v>2</v>
      </c>
      <c r="H69" s="11"/>
      <c r="I69" s="11"/>
      <c r="J69" s="11"/>
      <c r="K69" s="42"/>
      <c r="L69" s="42"/>
      <c r="M69" s="42"/>
    </row>
    <row r="70" customFormat="false" ht="60" hidden="false" customHeight="true" outlineLevel="0" collapsed="false">
      <c r="A70" s="11" t="s">
        <v>3</v>
      </c>
      <c r="B70" s="11" t="s">
        <v>4</v>
      </c>
      <c r="C70" s="12" t="s">
        <v>5</v>
      </c>
      <c r="D70" s="12" t="s">
        <v>6</v>
      </c>
      <c r="E70" s="13" t="s">
        <v>7</v>
      </c>
      <c r="F70" s="14" t="s">
        <v>8</v>
      </c>
      <c r="G70" s="11" t="s">
        <v>9</v>
      </c>
      <c r="H70" s="11" t="s">
        <v>10</v>
      </c>
      <c r="I70" s="11" t="s">
        <v>11</v>
      </c>
      <c r="J70" s="14" t="s">
        <v>12</v>
      </c>
      <c r="K70" s="42"/>
      <c r="L70" s="42"/>
      <c r="M70" s="42"/>
    </row>
    <row r="71" customFormat="false" ht="15.75" hidden="false" customHeight="true" outlineLevel="0" collapsed="false">
      <c r="A71" s="15" t="s">
        <v>0</v>
      </c>
      <c r="B71" s="16" t="s">
        <v>103</v>
      </c>
      <c r="C71" s="50" t="n">
        <v>1000000</v>
      </c>
      <c r="D71" s="18" t="s">
        <v>14</v>
      </c>
      <c r="E71" s="19" t="n">
        <v>660</v>
      </c>
      <c r="F71" s="20" t="n">
        <v>1950</v>
      </c>
      <c r="G71" s="15" t="s">
        <v>104</v>
      </c>
      <c r="H71" s="15" t="s">
        <v>105</v>
      </c>
      <c r="I71" s="15" t="s">
        <v>17</v>
      </c>
      <c r="J71" s="15" t="s">
        <v>77</v>
      </c>
      <c r="K71" s="42"/>
      <c r="L71" s="42"/>
      <c r="M71" s="42"/>
    </row>
    <row r="72" customFormat="false" ht="15.75" hidden="false" customHeight="true" outlineLevel="0" collapsed="false">
      <c r="A72" s="21" t="s">
        <v>18</v>
      </c>
      <c r="B72" s="64" t="s">
        <v>106</v>
      </c>
      <c r="C72" s="50"/>
      <c r="D72" s="18"/>
      <c r="E72" s="19"/>
      <c r="F72" s="26" t="s">
        <v>107</v>
      </c>
      <c r="G72" s="21" t="s">
        <v>108</v>
      </c>
      <c r="H72" s="15" t="s">
        <v>17</v>
      </c>
      <c r="I72" s="15" t="s">
        <v>17</v>
      </c>
      <c r="J72" s="21" t="s">
        <v>77</v>
      </c>
      <c r="K72" s="42"/>
      <c r="L72" s="42"/>
      <c r="M72" s="42"/>
    </row>
    <row r="73" customFormat="false" ht="15.75" hidden="false" customHeight="true" outlineLevel="0" collapsed="false">
      <c r="A73" s="21" t="s">
        <v>21</v>
      </c>
      <c r="B73" s="22" t="s">
        <v>109</v>
      </c>
      <c r="C73" s="52" t="n">
        <v>17000</v>
      </c>
      <c r="D73" s="24" t="s">
        <v>20</v>
      </c>
      <c r="E73" s="28"/>
      <c r="F73" s="26" t="n">
        <v>2010</v>
      </c>
      <c r="G73" s="21"/>
      <c r="H73" s="21"/>
      <c r="I73" s="21"/>
      <c r="J73" s="21"/>
      <c r="K73" s="42"/>
      <c r="L73" s="42"/>
      <c r="M73" s="42"/>
    </row>
    <row r="74" customFormat="false" ht="15.75" hidden="false" customHeight="true" outlineLevel="0" collapsed="false">
      <c r="A74" s="21" t="s">
        <v>23</v>
      </c>
      <c r="B74" s="22" t="s">
        <v>110</v>
      </c>
      <c r="C74" s="52" t="n">
        <v>19000</v>
      </c>
      <c r="D74" s="65" t="s">
        <v>20</v>
      </c>
      <c r="E74" s="28"/>
      <c r="F74" s="26" t="n">
        <v>2012</v>
      </c>
      <c r="G74" s="21"/>
      <c r="H74" s="21"/>
      <c r="I74" s="21"/>
      <c r="J74" s="21"/>
      <c r="K74" s="42"/>
      <c r="L74" s="42"/>
      <c r="M74" s="42"/>
    </row>
    <row r="75" customFormat="false" ht="15.75" hidden="false" customHeight="true" outlineLevel="0" collapsed="false">
      <c r="A75" s="40" t="s">
        <v>25</v>
      </c>
      <c r="B75" s="35" t="s">
        <v>84</v>
      </c>
      <c r="C75" s="36" t="n">
        <v>71524.72</v>
      </c>
      <c r="D75" s="66" t="s">
        <v>20</v>
      </c>
      <c r="E75" s="38"/>
      <c r="F75" s="39"/>
      <c r="G75" s="40"/>
      <c r="H75" s="40"/>
      <c r="I75" s="40"/>
      <c r="J75" s="40"/>
      <c r="K75" s="42"/>
      <c r="L75" s="42"/>
      <c r="M75" s="42"/>
    </row>
    <row r="76" customFormat="false" ht="15.75" hidden="false" customHeight="true" outlineLevel="0" collapsed="false">
      <c r="A76" s="42"/>
      <c r="B76" s="42"/>
      <c r="C76" s="43" t="n">
        <f aca="false">SUM(C71:C75)</f>
        <v>1107524.72</v>
      </c>
      <c r="D76" s="44"/>
      <c r="E76" s="42"/>
      <c r="F76" s="49"/>
      <c r="G76" s="42"/>
      <c r="H76" s="42"/>
      <c r="I76" s="42"/>
      <c r="J76" s="42"/>
      <c r="K76" s="42"/>
      <c r="L76" s="42"/>
      <c r="M76" s="42"/>
    </row>
    <row r="77" customFormat="false" ht="15.75" hidden="false" customHeight="true" outlineLevel="0" collapsed="false">
      <c r="A77" s="42"/>
      <c r="B77" s="42"/>
      <c r="C77" s="34"/>
      <c r="D77" s="44"/>
      <c r="E77" s="42"/>
      <c r="F77" s="49"/>
      <c r="G77" s="42"/>
      <c r="H77" s="42"/>
      <c r="I77" s="42"/>
      <c r="J77" s="42"/>
      <c r="K77" s="42"/>
      <c r="L77" s="42"/>
      <c r="M77" s="42"/>
    </row>
    <row r="78" customFormat="false" ht="15.75" hidden="false" customHeight="true" outlineLevel="0" collapsed="false">
      <c r="A78" s="42"/>
      <c r="B78" s="42"/>
      <c r="C78" s="34"/>
      <c r="D78" s="44"/>
      <c r="E78" s="42"/>
      <c r="F78" s="49"/>
      <c r="G78" s="42"/>
      <c r="H78" s="42"/>
      <c r="I78" s="42"/>
      <c r="J78" s="42"/>
      <c r="K78" s="42"/>
      <c r="L78" s="42"/>
      <c r="M78" s="42"/>
    </row>
    <row r="79" customFormat="false" ht="15.75" hidden="false" customHeight="true" outlineLevel="0" collapsed="false">
      <c r="A79" s="5" t="s">
        <v>29</v>
      </c>
      <c r="B79" s="6" t="s">
        <v>111</v>
      </c>
      <c r="C79" s="7"/>
      <c r="D79" s="8"/>
      <c r="E79" s="9"/>
      <c r="F79" s="10"/>
      <c r="G79" s="11" t="s">
        <v>2</v>
      </c>
      <c r="H79" s="11"/>
      <c r="I79" s="11"/>
      <c r="J79" s="11"/>
      <c r="K79" s="42"/>
      <c r="L79" s="42"/>
      <c r="M79" s="42"/>
    </row>
    <row r="80" customFormat="false" ht="60" hidden="false" customHeight="true" outlineLevel="0" collapsed="false">
      <c r="A80" s="11" t="s">
        <v>3</v>
      </c>
      <c r="B80" s="11" t="s">
        <v>4</v>
      </c>
      <c r="C80" s="12" t="s">
        <v>5</v>
      </c>
      <c r="D80" s="12" t="s">
        <v>6</v>
      </c>
      <c r="E80" s="13" t="s">
        <v>7</v>
      </c>
      <c r="F80" s="14" t="s">
        <v>8</v>
      </c>
      <c r="G80" s="11" t="s">
        <v>9</v>
      </c>
      <c r="H80" s="11" t="s">
        <v>10</v>
      </c>
      <c r="I80" s="11" t="s">
        <v>11</v>
      </c>
      <c r="J80" s="14" t="s">
        <v>12</v>
      </c>
      <c r="K80" s="42"/>
      <c r="L80" s="42"/>
      <c r="M80" s="42"/>
    </row>
    <row r="81" customFormat="false" ht="15.75" hidden="false" customHeight="true" outlineLevel="0" collapsed="false">
      <c r="A81" s="15" t="s">
        <v>0</v>
      </c>
      <c r="B81" s="16" t="s">
        <v>112</v>
      </c>
      <c r="C81" s="17" t="n">
        <v>680000</v>
      </c>
      <c r="D81" s="24" t="s">
        <v>14</v>
      </c>
      <c r="E81" s="19" t="n">
        <v>921</v>
      </c>
      <c r="F81" s="20" t="n">
        <v>1972</v>
      </c>
      <c r="G81" s="15" t="s">
        <v>16</v>
      </c>
      <c r="H81" s="15" t="s">
        <v>17</v>
      </c>
      <c r="I81" s="15" t="s">
        <v>17</v>
      </c>
      <c r="J81" s="15" t="s">
        <v>99</v>
      </c>
      <c r="K81" s="42"/>
      <c r="L81" s="42"/>
      <c r="M81" s="42"/>
    </row>
    <row r="82" customFormat="false" ht="15.75" hidden="false" customHeight="true" outlineLevel="0" collapsed="false">
      <c r="A82" s="21" t="s">
        <v>18</v>
      </c>
      <c r="B82" s="22" t="s">
        <v>62</v>
      </c>
      <c r="C82" s="52" t="n">
        <v>4631</v>
      </c>
      <c r="D82" s="65" t="s">
        <v>20</v>
      </c>
      <c r="E82" s="28"/>
      <c r="F82" s="26"/>
      <c r="G82" s="21"/>
      <c r="H82" s="21"/>
      <c r="I82" s="21"/>
      <c r="J82" s="21"/>
      <c r="K82" s="42"/>
      <c r="L82" s="42"/>
      <c r="M82" s="42"/>
    </row>
    <row r="83" customFormat="false" ht="15.75" hidden="false" customHeight="true" outlineLevel="0" collapsed="false">
      <c r="A83" s="21" t="s">
        <v>21</v>
      </c>
      <c r="B83" s="22" t="s">
        <v>113</v>
      </c>
      <c r="C83" s="52" t="n">
        <v>1501.5</v>
      </c>
      <c r="D83" s="65" t="s">
        <v>20</v>
      </c>
      <c r="E83" s="28"/>
      <c r="F83" s="26"/>
      <c r="G83" s="21"/>
      <c r="H83" s="21"/>
      <c r="I83" s="21"/>
      <c r="J83" s="21"/>
      <c r="K83" s="42"/>
      <c r="L83" s="42"/>
      <c r="M83" s="42"/>
    </row>
    <row r="84" customFormat="false" ht="15.75" hidden="false" customHeight="true" outlineLevel="0" collapsed="false">
      <c r="A84" s="40" t="s">
        <v>23</v>
      </c>
      <c r="B84" s="35" t="s">
        <v>84</v>
      </c>
      <c r="C84" s="36" t="n">
        <v>323665</v>
      </c>
      <c r="D84" s="37" t="s">
        <v>20</v>
      </c>
      <c r="E84" s="38"/>
      <c r="F84" s="39"/>
      <c r="G84" s="40"/>
      <c r="H84" s="40"/>
      <c r="I84" s="40"/>
      <c r="J84" s="40"/>
      <c r="K84" s="42"/>
      <c r="L84" s="42"/>
      <c r="M84" s="42"/>
    </row>
    <row r="85" customFormat="false" ht="15.75" hidden="false" customHeight="true" outlineLevel="0" collapsed="false">
      <c r="A85" s="42"/>
      <c r="B85" s="42"/>
      <c r="C85" s="43" t="n">
        <f aca="false">SUM(C81:C84)</f>
        <v>1009797.5</v>
      </c>
      <c r="D85" s="44"/>
      <c r="E85" s="42"/>
      <c r="F85" s="49"/>
      <c r="G85" s="42"/>
      <c r="H85" s="42"/>
      <c r="I85" s="42"/>
      <c r="J85" s="42"/>
      <c r="K85" s="42"/>
      <c r="L85" s="42"/>
      <c r="M85" s="42"/>
    </row>
    <row r="88" customFormat="false" ht="15" hidden="false" customHeight="false" outlineLevel="0" collapsed="false">
      <c r="C88" s="2" t="n">
        <f aca="false">C85+C76+C66+C56+C47+C36+C29</f>
        <v>15706887.4718</v>
      </c>
    </row>
  </sheetData>
  <mergeCells count="12">
    <mergeCell ref="G1:J1"/>
    <mergeCell ref="G33:J33"/>
    <mergeCell ref="G39:J39"/>
    <mergeCell ref="C41:C42"/>
    <mergeCell ref="D41:D42"/>
    <mergeCell ref="G49:J49"/>
    <mergeCell ref="G58:J58"/>
    <mergeCell ref="G69:J69"/>
    <mergeCell ref="C71:C72"/>
    <mergeCell ref="D71:D72"/>
    <mergeCell ref="E71:E72"/>
    <mergeCell ref="G79:J7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E7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65" activeCellId="0" sqref="D65"/>
    </sheetView>
  </sheetViews>
  <sheetFormatPr defaultRowHeight="15" zeroHeight="false" outlineLevelRow="0" outlineLevelCol="0"/>
  <cols>
    <col collapsed="false" customWidth="true" hidden="false" outlineLevel="0" max="1" min="1" style="1" width="2.3"/>
    <col collapsed="false" customWidth="true" hidden="false" outlineLevel="0" max="2" min="2" style="1" width="3.86"/>
    <col collapsed="false" customWidth="true" hidden="false" outlineLevel="0" max="3" min="3" style="1" width="35.85"/>
    <col collapsed="false" customWidth="true" hidden="false" outlineLevel="0" max="4" min="4" style="1" width="14.15"/>
    <col collapsed="false" customWidth="true" hidden="false" outlineLevel="0" max="1025" min="5" style="1" width="9.13"/>
  </cols>
  <sheetData>
    <row r="1" customFormat="false" ht="39" hidden="false" customHeight="true" outlineLevel="0" collapsed="false">
      <c r="A1" s="67"/>
      <c r="B1" s="68" t="s">
        <v>3</v>
      </c>
      <c r="C1" s="68" t="s">
        <v>4</v>
      </c>
      <c r="D1" s="69" t="s">
        <v>114</v>
      </c>
    </row>
    <row r="2" customFormat="false" ht="15" hidden="false" customHeight="false" outlineLevel="0" collapsed="false">
      <c r="B2" s="68" t="s">
        <v>115</v>
      </c>
      <c r="C2" s="68"/>
      <c r="D2" s="68"/>
    </row>
    <row r="3" customFormat="false" ht="15" hidden="false" customHeight="false" outlineLevel="0" collapsed="false">
      <c r="B3" s="70" t="s">
        <v>0</v>
      </c>
      <c r="C3" s="71" t="s">
        <v>116</v>
      </c>
      <c r="D3" s="72" t="n">
        <v>240801.89</v>
      </c>
    </row>
    <row r="4" customFormat="false" ht="15" hidden="false" customHeight="false" outlineLevel="0" collapsed="false">
      <c r="B4" s="70" t="s">
        <v>18</v>
      </c>
      <c r="C4" s="71" t="s">
        <v>117</v>
      </c>
      <c r="D4" s="72" t="n">
        <v>48467.69</v>
      </c>
    </row>
    <row r="5" customFormat="false" ht="15" hidden="false" customHeight="false" outlineLevel="0" collapsed="false">
      <c r="B5" s="70" t="s">
        <v>21</v>
      </c>
      <c r="C5" s="71" t="s">
        <v>118</v>
      </c>
      <c r="D5" s="72" t="n">
        <v>12787.92</v>
      </c>
    </row>
    <row r="6" customFormat="false" ht="15" hidden="false" customHeight="false" outlineLevel="0" collapsed="false">
      <c r="B6" s="70" t="s">
        <v>25</v>
      </c>
      <c r="C6" s="71" t="s">
        <v>119</v>
      </c>
      <c r="D6" s="72" t="n">
        <v>2470</v>
      </c>
    </row>
    <row r="7" customFormat="false" ht="15" hidden="false" customHeight="false" outlineLevel="0" collapsed="false">
      <c r="B7" s="70" t="s">
        <v>27</v>
      </c>
      <c r="C7" s="71" t="s">
        <v>120</v>
      </c>
      <c r="D7" s="72" t="n">
        <v>64612.29</v>
      </c>
    </row>
    <row r="8" customFormat="false" ht="15" hidden="false" customHeight="false" outlineLevel="0" collapsed="false">
      <c r="B8" s="70" t="s">
        <v>29</v>
      </c>
      <c r="C8" s="71" t="s">
        <v>121</v>
      </c>
      <c r="D8" s="72" t="n">
        <v>1564.56</v>
      </c>
    </row>
    <row r="9" customFormat="false" ht="15" hidden="false" customHeight="false" outlineLevel="0" collapsed="false">
      <c r="B9" s="70" t="s">
        <v>122</v>
      </c>
      <c r="C9" s="71" t="s">
        <v>123</v>
      </c>
      <c r="D9" s="72" t="n">
        <v>5264.49</v>
      </c>
    </row>
    <row r="10" customFormat="false" ht="15" hidden="false" customHeight="false" outlineLevel="0" collapsed="false">
      <c r="B10" s="70" t="s">
        <v>31</v>
      </c>
      <c r="C10" s="71" t="s">
        <v>124</v>
      </c>
      <c r="D10" s="72" t="n">
        <v>783.24</v>
      </c>
    </row>
    <row r="11" customFormat="false" ht="15" hidden="false" customHeight="false" outlineLevel="0" collapsed="false">
      <c r="B11" s="70" t="s">
        <v>33</v>
      </c>
      <c r="C11" s="71" t="s">
        <v>125</v>
      </c>
      <c r="D11" s="72" t="n">
        <v>24251.39</v>
      </c>
    </row>
    <row r="12" customFormat="false" ht="25.5" hidden="false" customHeight="false" outlineLevel="0" collapsed="false">
      <c r="B12" s="70" t="s">
        <v>35</v>
      </c>
      <c r="C12" s="73" t="s">
        <v>126</v>
      </c>
      <c r="D12" s="72" t="n">
        <v>131000</v>
      </c>
    </row>
    <row r="13" customFormat="false" ht="15" hidden="false" customHeight="false" outlineLevel="0" collapsed="false">
      <c r="B13" s="70" t="s">
        <v>37</v>
      </c>
      <c r="C13" s="71" t="s">
        <v>127</v>
      </c>
      <c r="D13" s="72" t="n">
        <v>6998</v>
      </c>
    </row>
    <row r="14" customFormat="false" ht="15" hidden="false" customHeight="false" outlineLevel="0" collapsed="false">
      <c r="B14" s="70"/>
      <c r="C14" s="71"/>
      <c r="D14" s="74" t="n">
        <f aca="false">SUM(D3:D13)</f>
        <v>539001.47</v>
      </c>
      <c r="E14" s="2"/>
    </row>
    <row r="15" customFormat="false" ht="15" hidden="false" customHeight="false" outlineLevel="0" collapsed="false">
      <c r="B15" s="68" t="s">
        <v>128</v>
      </c>
      <c r="C15" s="68"/>
      <c r="D15" s="68"/>
    </row>
    <row r="16" customFormat="false" ht="15" hidden="false" customHeight="false" outlineLevel="0" collapsed="false">
      <c r="B16" s="70" t="s">
        <v>0</v>
      </c>
      <c r="C16" s="71" t="s">
        <v>116</v>
      </c>
      <c r="D16" s="72" t="n">
        <v>29417.29</v>
      </c>
    </row>
    <row r="17" customFormat="false" ht="15" hidden="false" customHeight="false" outlineLevel="0" collapsed="false">
      <c r="B17" s="70" t="s">
        <v>18</v>
      </c>
      <c r="C17" s="71" t="s">
        <v>120</v>
      </c>
      <c r="D17" s="72" t="n">
        <v>3499</v>
      </c>
    </row>
    <row r="18" customFormat="false" ht="15" hidden="false" customHeight="false" outlineLevel="0" collapsed="false">
      <c r="B18" s="70" t="s">
        <v>21</v>
      </c>
      <c r="C18" s="71" t="s">
        <v>117</v>
      </c>
      <c r="D18" s="72" t="n">
        <v>16921.59</v>
      </c>
    </row>
    <row r="19" customFormat="false" ht="15" hidden="false" customHeight="false" outlineLevel="0" collapsed="false">
      <c r="B19" s="70"/>
      <c r="C19" s="71"/>
      <c r="D19" s="74" t="n">
        <f aca="false">SUM(D16:D18)</f>
        <v>49837.88</v>
      </c>
      <c r="E19" s="2"/>
    </row>
    <row r="20" customFormat="false" ht="15" hidden="false" customHeight="false" outlineLevel="0" collapsed="false">
      <c r="B20" s="68" t="s">
        <v>129</v>
      </c>
      <c r="C20" s="68"/>
      <c r="D20" s="68"/>
    </row>
    <row r="21" customFormat="false" ht="15" hidden="false" customHeight="false" outlineLevel="0" collapsed="false">
      <c r="B21" s="68"/>
      <c r="C21" s="71" t="s">
        <v>116</v>
      </c>
      <c r="D21" s="75" t="n">
        <f aca="false">10000+597.09+9925</f>
        <v>20522.09</v>
      </c>
    </row>
    <row r="22" customFormat="false" ht="15" hidden="false" customHeight="false" outlineLevel="0" collapsed="false">
      <c r="B22" s="68"/>
      <c r="C22" s="71" t="s">
        <v>117</v>
      </c>
      <c r="D22" s="75" t="n">
        <v>585.6</v>
      </c>
    </row>
    <row r="23" customFormat="false" ht="15" hidden="false" customHeight="false" outlineLevel="0" collapsed="false">
      <c r="B23" s="70" t="s">
        <v>0</v>
      </c>
      <c r="C23" s="71" t="s">
        <v>125</v>
      </c>
      <c r="D23" s="75" t="n">
        <v>9895</v>
      </c>
    </row>
    <row r="24" customFormat="false" ht="15" hidden="false" customHeight="false" outlineLevel="0" collapsed="false">
      <c r="B24" s="70"/>
      <c r="C24" s="71"/>
      <c r="D24" s="76" t="n">
        <f aca="false">SUM(D21:D23)</f>
        <v>31002.69</v>
      </c>
    </row>
    <row r="25" customFormat="false" ht="15" hidden="false" customHeight="false" outlineLevel="0" collapsed="false">
      <c r="B25" s="77" t="s">
        <v>130</v>
      </c>
      <c r="C25" s="77"/>
      <c r="D25" s="77"/>
    </row>
    <row r="26" customFormat="false" ht="15" hidden="false" customHeight="false" outlineLevel="0" collapsed="false">
      <c r="B26" s="78" t="s">
        <v>0</v>
      </c>
      <c r="C26" s="79" t="s">
        <v>116</v>
      </c>
      <c r="D26" s="80" t="n">
        <v>44607</v>
      </c>
    </row>
    <row r="27" customFormat="false" ht="15" hidden="false" customHeight="false" outlineLevel="0" collapsed="false">
      <c r="B27" s="78" t="s">
        <v>18</v>
      </c>
      <c r="C27" s="79" t="s">
        <v>117</v>
      </c>
      <c r="D27" s="80" t="n">
        <v>8422</v>
      </c>
    </row>
    <row r="28" customFormat="false" ht="15" hidden="false" customHeight="false" outlineLevel="0" collapsed="false">
      <c r="B28" s="78" t="s">
        <v>21</v>
      </c>
      <c r="C28" s="79" t="s">
        <v>124</v>
      </c>
      <c r="D28" s="80" t="n">
        <v>440</v>
      </c>
    </row>
    <row r="29" customFormat="false" ht="15" hidden="false" customHeight="false" outlineLevel="0" collapsed="false">
      <c r="B29" s="78" t="s">
        <v>23</v>
      </c>
      <c r="C29" s="79" t="s">
        <v>131</v>
      </c>
      <c r="D29" s="80" t="n">
        <v>13636</v>
      </c>
    </row>
    <row r="30" customFormat="false" ht="15" hidden="false" customHeight="false" outlineLevel="0" collapsed="false">
      <c r="B30" s="78" t="s">
        <v>25</v>
      </c>
      <c r="C30" s="79" t="s">
        <v>125</v>
      </c>
      <c r="D30" s="80" t="n">
        <v>7375</v>
      </c>
    </row>
    <row r="31" customFormat="false" ht="15" hidden="false" customHeight="false" outlineLevel="0" collapsed="false">
      <c r="B31" s="78" t="s">
        <v>27</v>
      </c>
      <c r="C31" s="79" t="s">
        <v>132</v>
      </c>
      <c r="D31" s="80" t="n">
        <v>4918</v>
      </c>
    </row>
    <row r="32" customFormat="false" ht="15" hidden="false" customHeight="false" outlineLevel="0" collapsed="false">
      <c r="B32" s="78" t="s">
        <v>29</v>
      </c>
      <c r="C32" s="79" t="s">
        <v>133</v>
      </c>
      <c r="D32" s="80" t="n">
        <v>2870</v>
      </c>
    </row>
    <row r="33" customFormat="false" ht="15" hidden="false" customHeight="false" outlineLevel="0" collapsed="false">
      <c r="B33" s="78"/>
      <c r="C33" s="79"/>
      <c r="D33" s="81" t="n">
        <f aca="false">SUM(D26:D32)</f>
        <v>82268</v>
      </c>
    </row>
    <row r="34" customFormat="false" ht="15" hidden="false" customHeight="false" outlineLevel="0" collapsed="false">
      <c r="B34" s="68" t="s">
        <v>134</v>
      </c>
      <c r="C34" s="68"/>
      <c r="D34" s="68"/>
    </row>
    <row r="35" customFormat="false" ht="15" hidden="false" customHeight="false" outlineLevel="0" collapsed="false">
      <c r="B35" s="70" t="s">
        <v>0</v>
      </c>
      <c r="C35" s="82" t="s">
        <v>116</v>
      </c>
      <c r="D35" s="83" t="n">
        <v>81368.82</v>
      </c>
    </row>
    <row r="36" customFormat="false" ht="15" hidden="false" customHeight="false" outlineLevel="0" collapsed="false">
      <c r="B36" s="70" t="s">
        <v>18</v>
      </c>
      <c r="C36" s="82" t="s">
        <v>117</v>
      </c>
      <c r="D36" s="83" t="n">
        <v>3990</v>
      </c>
    </row>
    <row r="37" customFormat="false" ht="15" hidden="false" customHeight="false" outlineLevel="0" collapsed="false">
      <c r="B37" s="70" t="s">
        <v>21</v>
      </c>
      <c r="C37" s="82" t="s">
        <v>124</v>
      </c>
      <c r="D37" s="83" t="n">
        <v>479</v>
      </c>
    </row>
    <row r="38" customFormat="false" ht="15" hidden="false" customHeight="false" outlineLevel="0" collapsed="false">
      <c r="B38" s="70" t="s">
        <v>23</v>
      </c>
      <c r="C38" s="82" t="s">
        <v>131</v>
      </c>
      <c r="D38" s="83" t="n">
        <v>3815.46</v>
      </c>
    </row>
    <row r="39" customFormat="false" ht="15" hidden="false" customHeight="false" outlineLevel="0" collapsed="false">
      <c r="B39" s="70" t="s">
        <v>25</v>
      </c>
      <c r="C39" s="82" t="s">
        <v>135</v>
      </c>
      <c r="D39" s="83" t="n">
        <v>2421.76</v>
      </c>
    </row>
    <row r="40" customFormat="false" ht="15" hidden="false" customHeight="false" outlineLevel="0" collapsed="false">
      <c r="B40" s="70" t="s">
        <v>27</v>
      </c>
      <c r="C40" s="82" t="s">
        <v>125</v>
      </c>
      <c r="D40" s="83" t="n">
        <v>11469.5</v>
      </c>
    </row>
    <row r="41" customFormat="false" ht="15" hidden="false" customHeight="false" outlineLevel="0" collapsed="false">
      <c r="B41" s="70" t="s">
        <v>29</v>
      </c>
      <c r="C41" s="84" t="s">
        <v>136</v>
      </c>
      <c r="D41" s="85" t="n">
        <v>20500</v>
      </c>
    </row>
    <row r="42" customFormat="false" ht="15" hidden="false" customHeight="false" outlineLevel="0" collapsed="false">
      <c r="B42" s="70"/>
      <c r="C42" s="86"/>
      <c r="D42" s="87" t="n">
        <f aca="false">SUM(D35:D41)</f>
        <v>124044.54</v>
      </c>
    </row>
    <row r="43" customFormat="false" ht="15" hidden="false" customHeight="false" outlineLevel="0" collapsed="false">
      <c r="B43" s="68" t="s">
        <v>137</v>
      </c>
      <c r="C43" s="68"/>
      <c r="D43" s="68"/>
    </row>
    <row r="44" customFormat="false" ht="15" hidden="false" customHeight="false" outlineLevel="0" collapsed="false">
      <c r="B44" s="70" t="s">
        <v>0</v>
      </c>
      <c r="C44" s="71" t="s">
        <v>116</v>
      </c>
      <c r="D44" s="72" t="n">
        <f aca="false">120+380+725+1891+2516*9+150</f>
        <v>25910</v>
      </c>
    </row>
    <row r="45" customFormat="false" ht="15" hidden="false" customHeight="false" outlineLevel="0" collapsed="false">
      <c r="B45" s="70" t="s">
        <v>18</v>
      </c>
      <c r="C45" s="71" t="s">
        <v>117</v>
      </c>
      <c r="D45" s="72" t="n">
        <v>3953</v>
      </c>
    </row>
    <row r="46" customFormat="false" ht="15" hidden="false" customHeight="false" outlineLevel="0" collapsed="false">
      <c r="B46" s="70" t="s">
        <v>21</v>
      </c>
      <c r="C46" s="71" t="s">
        <v>135</v>
      </c>
      <c r="D46" s="72" t="n">
        <f aca="false">3455</f>
        <v>3455</v>
      </c>
    </row>
    <row r="47" customFormat="false" ht="15" hidden="false" customHeight="false" outlineLevel="0" collapsed="false">
      <c r="B47" s="70" t="s">
        <v>23</v>
      </c>
      <c r="C47" s="71" t="s">
        <v>125</v>
      </c>
      <c r="D47" s="72" t="n">
        <v>39077.04</v>
      </c>
    </row>
    <row r="48" customFormat="false" ht="15" hidden="false" customHeight="false" outlineLevel="0" collapsed="false">
      <c r="B48" s="70" t="s">
        <v>25</v>
      </c>
      <c r="C48" s="71" t="s">
        <v>132</v>
      </c>
      <c r="D48" s="72" t="n">
        <v>2266</v>
      </c>
    </row>
    <row r="49" customFormat="false" ht="15" hidden="false" customHeight="false" outlineLevel="0" collapsed="false">
      <c r="B49" s="70"/>
      <c r="C49" s="71"/>
      <c r="D49" s="74" t="n">
        <f aca="false">SUM(D44:D48)</f>
        <v>74661.04</v>
      </c>
    </row>
    <row r="50" customFormat="false" ht="15" hidden="false" customHeight="false" outlineLevel="0" collapsed="false">
      <c r="A50" s="88"/>
      <c r="B50" s="68" t="s">
        <v>138</v>
      </c>
      <c r="C50" s="68"/>
      <c r="D50" s="68"/>
    </row>
    <row r="51" customFormat="false" ht="15" hidden="false" customHeight="false" outlineLevel="0" collapsed="false">
      <c r="B51" s="70" t="s">
        <v>0</v>
      </c>
      <c r="C51" s="71" t="s">
        <v>116</v>
      </c>
      <c r="D51" s="72" t="n">
        <f aca="false">41797.44+41406.12+200+726+800</f>
        <v>84929.56</v>
      </c>
    </row>
    <row r="52" customFormat="false" ht="15" hidden="false" customHeight="false" outlineLevel="0" collapsed="false">
      <c r="B52" s="70" t="s">
        <v>18</v>
      </c>
      <c r="C52" s="71" t="s">
        <v>117</v>
      </c>
      <c r="D52" s="72" t="n">
        <f aca="false">3172</f>
        <v>3172</v>
      </c>
    </row>
    <row r="53" customFormat="false" ht="15" hidden="false" customHeight="false" outlineLevel="0" collapsed="false">
      <c r="B53" s="70" t="s">
        <v>21</v>
      </c>
      <c r="C53" s="71" t="s">
        <v>136</v>
      </c>
      <c r="D53" s="72" t="n">
        <f aca="false">3321</f>
        <v>3321</v>
      </c>
    </row>
    <row r="54" customFormat="false" ht="15" hidden="false" customHeight="false" outlineLevel="0" collapsed="false">
      <c r="B54" s="70" t="s">
        <v>23</v>
      </c>
      <c r="C54" s="71" t="s">
        <v>125</v>
      </c>
      <c r="D54" s="72" t="n">
        <f aca="false">1299+967</f>
        <v>2266</v>
      </c>
    </row>
    <row r="55" customFormat="false" ht="15" hidden="false" customHeight="false" outlineLevel="0" collapsed="false">
      <c r="B55" s="70"/>
      <c r="C55" s="71"/>
      <c r="D55" s="74" t="n">
        <f aca="false">SUM(D51:D54)</f>
        <v>93688.56</v>
      </c>
    </row>
    <row r="56" customFormat="false" ht="15" hidden="false" customHeight="false" outlineLevel="0" collapsed="false">
      <c r="A56" s="89"/>
      <c r="B56" s="77" t="s">
        <v>139</v>
      </c>
      <c r="C56" s="77"/>
      <c r="D56" s="77"/>
    </row>
    <row r="57" customFormat="false" ht="15" hidden="false" customHeight="false" outlineLevel="0" collapsed="false">
      <c r="B57" s="78" t="s">
        <v>0</v>
      </c>
      <c r="C57" s="79" t="s">
        <v>116</v>
      </c>
      <c r="D57" s="80" t="n">
        <v>61183.6</v>
      </c>
    </row>
    <row r="58" customFormat="false" ht="15" hidden="false" customHeight="false" outlineLevel="0" collapsed="false">
      <c r="B58" s="78" t="s">
        <v>140</v>
      </c>
      <c r="C58" s="79" t="s">
        <v>117</v>
      </c>
      <c r="D58" s="80" t="n">
        <v>3965</v>
      </c>
    </row>
    <row r="59" customFormat="false" ht="15" hidden="false" customHeight="false" outlineLevel="0" collapsed="false">
      <c r="B59" s="78" t="s">
        <v>21</v>
      </c>
      <c r="C59" s="79" t="s">
        <v>125</v>
      </c>
      <c r="D59" s="80" t="n">
        <v>2980</v>
      </c>
    </row>
    <row r="60" customFormat="false" ht="15" hidden="false" customHeight="false" outlineLevel="0" collapsed="false">
      <c r="B60" s="78" t="s">
        <v>23</v>
      </c>
      <c r="C60" s="79" t="s">
        <v>132</v>
      </c>
      <c r="D60" s="80" t="n">
        <v>1850</v>
      </c>
    </row>
    <row r="61" customFormat="false" ht="15" hidden="false" customHeight="false" outlineLevel="0" collapsed="false">
      <c r="A61" s="88"/>
      <c r="B61" s="88"/>
      <c r="C61" s="88"/>
      <c r="D61" s="90" t="n">
        <f aca="false">SUM(D57:D60)</f>
        <v>69978.6</v>
      </c>
    </row>
    <row r="64" customFormat="false" ht="15" hidden="false" customHeight="false" outlineLevel="0" collapsed="false">
      <c r="C64" s="91"/>
      <c r="D64" s="92" t="n">
        <f aca="false">D61+D55+D49+D42+D33+D24+D19+D14</f>
        <v>1064482.78</v>
      </c>
    </row>
    <row r="65" customFormat="false" ht="15" hidden="false" customHeight="false" outlineLevel="0" collapsed="false">
      <c r="C65" s="91"/>
      <c r="D65" s="91"/>
    </row>
    <row r="66" customFormat="false" ht="15" hidden="false" customHeight="false" outlineLevel="0" collapsed="false">
      <c r="C66" s="91"/>
      <c r="D66" s="91"/>
    </row>
    <row r="67" customFormat="false" ht="15" hidden="false" customHeight="false" outlineLevel="0" collapsed="false">
      <c r="C67" s="91"/>
      <c r="D67" s="92"/>
    </row>
    <row r="68" customFormat="false" ht="15" hidden="false" customHeight="false" outlineLevel="0" collapsed="false">
      <c r="D68" s="93"/>
    </row>
    <row r="72" customFormat="false" ht="15" hidden="false" customHeight="false" outlineLevel="0" collapsed="false">
      <c r="D72" s="2"/>
    </row>
  </sheetData>
  <mergeCells count="8">
    <mergeCell ref="B2:D2"/>
    <mergeCell ref="B15:D15"/>
    <mergeCell ref="B20:D20"/>
    <mergeCell ref="B25:D25"/>
    <mergeCell ref="B34:D34"/>
    <mergeCell ref="B43:D43"/>
    <mergeCell ref="B50:D50"/>
    <mergeCell ref="B56:D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RowHeight="15" zeroHeight="false" outlineLevelRow="0" outlineLevelCol="0"/>
  <cols>
    <col collapsed="false" customWidth="true" hidden="false" outlineLevel="0" max="1" min="1" style="94" width="4.14"/>
    <col collapsed="false" customWidth="true" hidden="false" outlineLevel="0" max="2" min="2" style="0" width="40.71"/>
    <col collapsed="false" customWidth="true" hidden="false" outlineLevel="0" max="4" min="3" style="0" width="32.87"/>
    <col collapsed="false" customWidth="true" hidden="false" outlineLevel="0" max="1025" min="5" style="0" width="8.67"/>
  </cols>
  <sheetData>
    <row r="1" customFormat="false" ht="15.75" hidden="false" customHeight="false" outlineLevel="0" collapsed="false">
      <c r="A1" s="95"/>
      <c r="B1" s="95"/>
      <c r="C1" s="95"/>
      <c r="D1" s="95"/>
    </row>
    <row r="2" customFormat="false" ht="16.5" hidden="false" customHeight="false" outlineLevel="0" collapsed="false">
      <c r="A2" s="96" t="s">
        <v>141</v>
      </c>
      <c r="B2" s="97"/>
      <c r="C2" s="97"/>
      <c r="D2" s="97"/>
    </row>
    <row r="3" customFormat="false" ht="17.25" hidden="false" customHeight="false" outlineLevel="0" collapsed="false">
      <c r="A3" s="98" t="s">
        <v>3</v>
      </c>
      <c r="B3" s="99" t="s">
        <v>142</v>
      </c>
      <c r="C3" s="99" t="s">
        <v>143</v>
      </c>
      <c r="D3" s="99" t="s">
        <v>144</v>
      </c>
    </row>
    <row r="4" customFormat="false" ht="17.25" hidden="false" customHeight="false" outlineLevel="0" collapsed="false">
      <c r="A4" s="98" t="n">
        <v>1</v>
      </c>
      <c r="B4" s="100" t="s">
        <v>1</v>
      </c>
      <c r="C4" s="100"/>
      <c r="D4" s="100"/>
    </row>
    <row r="5" customFormat="false" ht="33" hidden="false" customHeight="false" outlineLevel="0" collapsed="false">
      <c r="A5" s="98"/>
      <c r="B5" s="101" t="str">
        <f aca="false">[1]Ogień!B3</f>
        <v>Budynek biurowy Urząd Gminy, Zawady ul. Częstochowska 6</v>
      </c>
      <c r="C5" s="102" t="s">
        <v>145</v>
      </c>
      <c r="D5" s="102" t="s">
        <v>146</v>
      </c>
    </row>
    <row r="6" customFormat="false" ht="17.25" hidden="false" customHeight="false" outlineLevel="0" collapsed="false">
      <c r="A6" s="98"/>
      <c r="B6" s="101" t="str">
        <f aca="false">[1]Ogień!B4</f>
        <v>Budynek strażnicy, Wąsosz Górny ul. Rynek 6</v>
      </c>
      <c r="C6" s="102" t="s">
        <v>147</v>
      </c>
      <c r="D6" s="102" t="s">
        <v>148</v>
      </c>
    </row>
    <row r="7" customFormat="false" ht="17.25" hidden="false" customHeight="false" outlineLevel="0" collapsed="false">
      <c r="A7" s="98"/>
      <c r="B7" s="101" t="str">
        <f aca="false">[1]Ogień!B5</f>
        <v>Budynek strażnicy, Więcki</v>
      </c>
      <c r="C7" s="102" t="s">
        <v>147</v>
      </c>
      <c r="D7" s="102" t="s">
        <v>148</v>
      </c>
    </row>
    <row r="8" customFormat="false" ht="17.25" hidden="false" customHeight="false" outlineLevel="0" collapsed="false">
      <c r="A8" s="98"/>
      <c r="B8" s="101" t="str">
        <f aca="false">[1]Ogień!B6</f>
        <v>Budynek strażnicy, Dębie</v>
      </c>
      <c r="C8" s="102" t="s">
        <v>147</v>
      </c>
      <c r="D8" s="102" t="s">
        <v>148</v>
      </c>
    </row>
    <row r="9" customFormat="false" ht="17.25" hidden="false" customHeight="false" outlineLevel="0" collapsed="false">
      <c r="A9" s="98"/>
      <c r="B9" s="101" t="str">
        <f aca="false">[1]Ogień!B7</f>
        <v>Budynek strażnicy, Zbory ul. Spokojna</v>
      </c>
      <c r="C9" s="102" t="s">
        <v>147</v>
      </c>
      <c r="D9" s="102" t="s">
        <v>148</v>
      </c>
    </row>
    <row r="10" customFormat="false" ht="17.25" hidden="false" customHeight="false" outlineLevel="0" collapsed="false">
      <c r="A10" s="98"/>
      <c r="B10" s="101" t="str">
        <f aca="false">[1]Ogień!B8</f>
        <v>Budynek strażnicy, Rębielice Królewskie</v>
      </c>
      <c r="C10" s="102" t="s">
        <v>147</v>
      </c>
      <c r="D10" s="102" t="s">
        <v>148</v>
      </c>
    </row>
    <row r="11" customFormat="false" ht="17.25" hidden="false" customHeight="false" outlineLevel="0" collapsed="false">
      <c r="A11" s="98"/>
      <c r="B11" s="101" t="str">
        <f aca="false">[1]Ogień!B9</f>
        <v>Budynek strażnicy (siedziba biblioteki), Popów ul. Strażacka 2*</v>
      </c>
      <c r="C11" s="102" t="s">
        <v>147</v>
      </c>
      <c r="D11" s="102" t="s">
        <v>148</v>
      </c>
    </row>
    <row r="12" customFormat="false" ht="17.25" hidden="false" customHeight="false" outlineLevel="0" collapsed="false">
      <c r="A12" s="98"/>
      <c r="B12" s="101" t="str">
        <f aca="false">[1]Ogień!B10</f>
        <v>Budynek świetlicy, Nowa Wieś</v>
      </c>
      <c r="C12" s="102" t="s">
        <v>147</v>
      </c>
      <c r="D12" s="102" t="s">
        <v>148</v>
      </c>
    </row>
    <row r="13" customFormat="false" ht="17.25" hidden="false" customHeight="false" outlineLevel="0" collapsed="false">
      <c r="A13" s="98"/>
      <c r="B13" s="101" t="str">
        <f aca="false">[1]Ogień!B11</f>
        <v>Budynek świetlicy, Marianów</v>
      </c>
      <c r="C13" s="102" t="s">
        <v>147</v>
      </c>
      <c r="D13" s="102" t="s">
        <v>148</v>
      </c>
    </row>
    <row r="14" customFormat="false" ht="33" hidden="false" customHeight="false" outlineLevel="0" collapsed="false">
      <c r="A14" s="98"/>
      <c r="B14" s="101" t="str">
        <f aca="false">[1]Ogień!B12</f>
        <v>Budynek świetlicy, Brzózki</v>
      </c>
      <c r="C14" s="102" t="s">
        <v>148</v>
      </c>
      <c r="D14" s="102" t="s">
        <v>149</v>
      </c>
    </row>
    <row r="15" customFormat="false" ht="17.25" hidden="false" customHeight="false" outlineLevel="0" collapsed="false">
      <c r="A15" s="98" t="n">
        <v>5</v>
      </c>
      <c r="B15" s="100" t="s">
        <v>150</v>
      </c>
      <c r="C15" s="100"/>
      <c r="D15" s="100"/>
    </row>
    <row r="16" customFormat="false" ht="127.5" hidden="false" customHeight="true" outlineLevel="0" collapsed="false">
      <c r="A16" s="98"/>
      <c r="B16" s="101" t="str">
        <f aca="false">[1]Ogień!B46</f>
        <v>Budynek gimnazjum, Zawady ul. Szkolna 8</v>
      </c>
      <c r="C16" s="103" t="s">
        <v>151</v>
      </c>
      <c r="D16" s="102" t="s">
        <v>152</v>
      </c>
    </row>
    <row r="17" customFormat="false" ht="17.25" hidden="false" customHeight="false" outlineLevel="0" collapsed="false">
      <c r="A17" s="98"/>
      <c r="B17" s="101" t="str">
        <f aca="false">[1]Ogień!B47</f>
        <v>Sala gimnastyczna, Zawady ul. Szkolna 8</v>
      </c>
      <c r="C17" s="103"/>
      <c r="D17" s="102" t="s">
        <v>153</v>
      </c>
    </row>
    <row r="18" customFormat="false" ht="17.25" hidden="false" customHeight="false" outlineLevel="0" collapsed="false">
      <c r="A18" s="98" t="n">
        <v>6</v>
      </c>
      <c r="B18" s="100" t="s">
        <v>85</v>
      </c>
      <c r="C18" s="100"/>
      <c r="D18" s="100"/>
    </row>
    <row r="19" customFormat="false" ht="33" hidden="false" customHeight="false" outlineLevel="0" collapsed="false">
      <c r="A19" s="98"/>
      <c r="B19" s="101" t="str">
        <f aca="false">[1]Ogień!B56</f>
        <v>Budynek szkoły, Popów ul. Długosza 7</v>
      </c>
      <c r="C19" s="102" t="s">
        <v>154</v>
      </c>
      <c r="D19" s="102" t="s">
        <v>155</v>
      </c>
    </row>
    <row r="20" customFormat="false" ht="17.25" hidden="false" customHeight="false" outlineLevel="0" collapsed="false">
      <c r="A20" s="98"/>
      <c r="B20" s="101" t="str">
        <f aca="false">[1]Ogień!B57</f>
        <v>Budynek świetlicy, Popów ul. Długosza 7</v>
      </c>
      <c r="C20" s="102" t="s">
        <v>156</v>
      </c>
      <c r="D20" s="102" t="s">
        <v>157</v>
      </c>
    </row>
    <row r="21" customFormat="false" ht="17.25" hidden="false" customHeight="false" outlineLevel="0" collapsed="false">
      <c r="A21" s="98" t="n">
        <v>7</v>
      </c>
      <c r="B21" s="100" t="s">
        <v>91</v>
      </c>
      <c r="C21" s="100"/>
      <c r="D21" s="100"/>
    </row>
    <row r="22" customFormat="false" ht="64.5" hidden="false" customHeight="false" outlineLevel="0" collapsed="false">
      <c r="A22" s="98"/>
      <c r="B22" s="101" t="str">
        <f aca="false">[1]Ogień!B65</f>
        <v>Budynek szkoły (częściowo mieszkalny), Wąsosz Górny ul. Witosa 11*</v>
      </c>
      <c r="C22" s="102" t="s">
        <v>158</v>
      </c>
      <c r="D22" s="102" t="s">
        <v>159</v>
      </c>
    </row>
    <row r="23" customFormat="false" ht="17.25" hidden="false" customHeight="false" outlineLevel="0" collapsed="false">
      <c r="A23" s="98" t="n">
        <v>8</v>
      </c>
      <c r="B23" s="100" t="s">
        <v>102</v>
      </c>
      <c r="C23" s="100"/>
      <c r="D23" s="100"/>
    </row>
    <row r="24" customFormat="false" ht="33" hidden="false" customHeight="true" outlineLevel="0" collapsed="false">
      <c r="A24" s="98"/>
      <c r="B24" s="104" t="str">
        <f aca="false">[1]Ogień!B76</f>
        <v>Budynek szkoły, Rębielice Królewskie, ul. Szkolna 1**</v>
      </c>
      <c r="C24" s="103" t="s">
        <v>160</v>
      </c>
      <c r="D24" s="103" t="s">
        <v>161</v>
      </c>
    </row>
    <row r="25" customFormat="false" ht="33" hidden="false" customHeight="false" outlineLevel="0" collapsed="false">
      <c r="A25" s="98"/>
      <c r="B25" s="104" t="str">
        <f aca="false">[1]Ogień!B77</f>
        <v>Budynek przedszkola, Rębielice Królewskie, ul. Szkolna 1**</v>
      </c>
      <c r="C25" s="103"/>
      <c r="D25" s="103"/>
    </row>
    <row r="26" customFormat="false" ht="17.25" hidden="false" customHeight="false" outlineLevel="0" collapsed="false">
      <c r="A26" s="98" t="n">
        <v>9</v>
      </c>
      <c r="B26" s="100" t="str">
        <f aca="false">[1]Ogień!B84</f>
        <v>Gminny Zespół Szkolno-Przedszkolny nr 4</v>
      </c>
      <c r="C26" s="100"/>
      <c r="D26" s="100"/>
    </row>
    <row r="27" customFormat="false" ht="96" hidden="false" customHeight="false" outlineLevel="0" collapsed="false">
      <c r="A27" s="98"/>
      <c r="B27" s="101" t="str">
        <f aca="false">[1]Ogień!B86</f>
        <v>Budynek szkoły, Więcki ul. Szkolna 1</v>
      </c>
      <c r="C27" s="102" t="s">
        <v>162</v>
      </c>
      <c r="D27" s="102" t="s">
        <v>163</v>
      </c>
    </row>
    <row r="28" customFormat="false" ht="17.25" hidden="false" customHeight="false" outlineLevel="0" collapsed="false">
      <c r="A28" s="98" t="n">
        <v>10</v>
      </c>
      <c r="B28" s="100" t="s">
        <v>164</v>
      </c>
      <c r="C28" s="100"/>
      <c r="D28" s="100"/>
    </row>
    <row r="29" customFormat="false" ht="17.25" hidden="false" customHeight="false" outlineLevel="0" collapsed="false">
      <c r="A29" s="98"/>
      <c r="B29" s="101" t="str">
        <f aca="false">[1]Ogień!B94</f>
        <v>Budynek przedszkola, Zawady ul. Szkolna 8a*</v>
      </c>
      <c r="C29" s="102" t="s">
        <v>156</v>
      </c>
      <c r="D29" s="102" t="s">
        <v>148</v>
      </c>
    </row>
    <row r="30" customFormat="false" ht="15.75" hidden="false" customHeight="false" outlineLevel="0" collapsed="false"/>
  </sheetData>
  <mergeCells count="18">
    <mergeCell ref="A1:D1"/>
    <mergeCell ref="A4:A14"/>
    <mergeCell ref="B4:D4"/>
    <mergeCell ref="A15:A17"/>
    <mergeCell ref="B15:D15"/>
    <mergeCell ref="C16:C17"/>
    <mergeCell ref="A18:A20"/>
    <mergeCell ref="B18:D18"/>
    <mergeCell ref="A21:A22"/>
    <mergeCell ref="B21:D21"/>
    <mergeCell ref="A23:A25"/>
    <mergeCell ref="B23:D23"/>
    <mergeCell ref="C24:C25"/>
    <mergeCell ref="D24:D25"/>
    <mergeCell ref="A26:A27"/>
    <mergeCell ref="B26:D26"/>
    <mergeCell ref="A28:A29"/>
    <mergeCell ref="B28:D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9" activeCellId="0" sqref="E29"/>
    </sheetView>
  </sheetViews>
  <sheetFormatPr defaultRowHeight="15" zeroHeight="false" outlineLevelRow="0" outlineLevelCol="0"/>
  <cols>
    <col collapsed="false" customWidth="true" hidden="false" outlineLevel="0" max="1" min="1" style="94" width="9.13"/>
    <col collapsed="false" customWidth="true" hidden="false" outlineLevel="0" max="2" min="2" style="94" width="14.28"/>
    <col collapsed="false" customWidth="true" hidden="false" outlineLevel="0" max="3" min="3" style="94" width="20.86"/>
    <col collapsed="false" customWidth="true" hidden="false" outlineLevel="0" max="4" min="4" style="94" width="22.43"/>
    <col collapsed="false" customWidth="true" hidden="false" outlineLevel="0" max="5" min="5" style="94" width="21.43"/>
    <col collapsed="false" customWidth="true" hidden="false" outlineLevel="0" max="9" min="6" style="94" width="9.13"/>
    <col collapsed="false" customWidth="true" hidden="false" outlineLevel="0" max="10" min="10" style="94" width="27.42"/>
    <col collapsed="false" customWidth="true" hidden="false" outlineLevel="0" max="11" min="11" style="94" width="24.57"/>
    <col collapsed="false" customWidth="true" hidden="false" outlineLevel="0" max="1025" min="12" style="94" width="9.13"/>
  </cols>
  <sheetData>
    <row r="1" customFormat="false" ht="15" hidden="false" customHeight="false" outlineLevel="0" collapsed="false">
      <c r="A1" s="105" t="s">
        <v>3</v>
      </c>
      <c r="B1" s="105" t="s">
        <v>165</v>
      </c>
      <c r="C1" s="105" t="s">
        <v>166</v>
      </c>
      <c r="D1" s="105" t="s">
        <v>167</v>
      </c>
      <c r="E1" s="105" t="s">
        <v>168</v>
      </c>
      <c r="F1" s="105" t="s">
        <v>169</v>
      </c>
      <c r="G1" s="105" t="s">
        <v>170</v>
      </c>
      <c r="H1" s="105" t="s">
        <v>171</v>
      </c>
      <c r="I1" s="105" t="s">
        <v>172</v>
      </c>
      <c r="J1" s="106" t="s">
        <v>173</v>
      </c>
      <c r="K1" s="107" t="s">
        <v>174</v>
      </c>
    </row>
    <row r="2" customFormat="false" ht="15" hidden="false" customHeight="false" outlineLevel="0" collapsed="false">
      <c r="A2" s="108" t="s">
        <v>175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customFormat="false" ht="15" hidden="false" customHeight="false" outlineLevel="0" collapsed="false">
      <c r="A3" s="110" t="s">
        <v>0</v>
      </c>
      <c r="B3" s="110" t="s">
        <v>176</v>
      </c>
      <c r="C3" s="110" t="s">
        <v>177</v>
      </c>
      <c r="D3" s="110" t="s">
        <v>178</v>
      </c>
      <c r="E3" s="110" t="s">
        <v>179</v>
      </c>
      <c r="F3" s="110" t="n">
        <v>2402</v>
      </c>
      <c r="G3" s="111" t="s">
        <v>17</v>
      </c>
      <c r="H3" s="110" t="n">
        <v>6</v>
      </c>
      <c r="I3" s="110" t="n">
        <v>2003</v>
      </c>
      <c r="J3" s="111" t="s">
        <v>180</v>
      </c>
      <c r="K3" s="112" t="s">
        <v>181</v>
      </c>
    </row>
    <row r="4" customFormat="false" ht="15" hidden="false" customHeight="false" outlineLevel="0" collapsed="false">
      <c r="A4" s="110" t="s">
        <v>18</v>
      </c>
      <c r="B4" s="110" t="s">
        <v>182</v>
      </c>
      <c r="C4" s="110" t="s">
        <v>183</v>
      </c>
      <c r="D4" s="110" t="s">
        <v>184</v>
      </c>
      <c r="E4" s="110" t="s">
        <v>185</v>
      </c>
      <c r="F4" s="110" t="n">
        <v>1896</v>
      </c>
      <c r="G4" s="110" t="s">
        <v>17</v>
      </c>
      <c r="H4" s="110" t="n">
        <v>9</v>
      </c>
      <c r="I4" s="110" t="n">
        <v>2007</v>
      </c>
      <c r="J4" s="111" t="s">
        <v>186</v>
      </c>
      <c r="K4" s="112" t="s">
        <v>181</v>
      </c>
    </row>
    <row r="5" customFormat="false" ht="15" hidden="false" customHeight="false" outlineLevel="0" collapsed="false">
      <c r="A5" s="110" t="s">
        <v>21</v>
      </c>
      <c r="B5" s="110" t="s">
        <v>187</v>
      </c>
      <c r="C5" s="110" t="s">
        <v>188</v>
      </c>
      <c r="D5" s="78" t="n">
        <v>1012</v>
      </c>
      <c r="E5" s="78" t="s">
        <v>189</v>
      </c>
      <c r="F5" s="78" t="n">
        <v>4562</v>
      </c>
      <c r="G5" s="78"/>
      <c r="H5" s="78"/>
      <c r="I5" s="110" t="n">
        <v>1993</v>
      </c>
      <c r="J5" s="111" t="s">
        <v>190</v>
      </c>
      <c r="K5" s="112" t="s">
        <v>181</v>
      </c>
    </row>
    <row r="6" customFormat="false" ht="15" hidden="false" customHeight="false" outlineLevel="0" collapsed="false">
      <c r="A6" s="110" t="s">
        <v>23</v>
      </c>
      <c r="B6" s="110" t="s">
        <v>191</v>
      </c>
      <c r="C6" s="110" t="s">
        <v>192</v>
      </c>
      <c r="D6" s="78"/>
      <c r="E6" s="78" t="s">
        <v>193</v>
      </c>
      <c r="F6" s="78" t="s">
        <v>17</v>
      </c>
      <c r="G6" s="78" t="n">
        <v>4000</v>
      </c>
      <c r="H6" s="78" t="s">
        <v>17</v>
      </c>
      <c r="I6" s="110" t="n">
        <v>2000</v>
      </c>
      <c r="J6" s="111" t="s">
        <v>194</v>
      </c>
      <c r="K6" s="112" t="s">
        <v>195</v>
      </c>
    </row>
    <row r="7" customFormat="false" ht="15" hidden="false" customHeight="false" outlineLevel="0" collapsed="false">
      <c r="A7" s="110" t="s">
        <v>25</v>
      </c>
      <c r="B7" s="110" t="s">
        <v>196</v>
      </c>
      <c r="C7" s="110" t="s">
        <v>197</v>
      </c>
      <c r="D7" s="78"/>
      <c r="E7" s="78" t="s">
        <v>198</v>
      </c>
      <c r="F7" s="78" t="n">
        <v>2417</v>
      </c>
      <c r="G7" s="78" t="n">
        <v>1270</v>
      </c>
      <c r="H7" s="78" t="n">
        <v>3</v>
      </c>
      <c r="I7" s="110" t="n">
        <v>1999</v>
      </c>
      <c r="J7" s="111" t="s">
        <v>199</v>
      </c>
      <c r="K7" s="112" t="s">
        <v>181</v>
      </c>
    </row>
    <row r="8" customFormat="false" ht="15" hidden="false" customHeight="false" outlineLevel="0" collapsed="false">
      <c r="A8" s="110" t="s">
        <v>27</v>
      </c>
      <c r="B8" s="110" t="s">
        <v>200</v>
      </c>
      <c r="C8" s="110" t="s">
        <v>201</v>
      </c>
      <c r="D8" s="78"/>
      <c r="E8" s="78" t="s">
        <v>198</v>
      </c>
      <c r="F8" s="78" t="n">
        <v>3758</v>
      </c>
      <c r="G8" s="78"/>
      <c r="H8" s="78"/>
      <c r="I8" s="110" t="n">
        <v>1997</v>
      </c>
      <c r="J8" s="111" t="s">
        <v>202</v>
      </c>
      <c r="K8" s="112" t="s">
        <v>181</v>
      </c>
    </row>
    <row r="9" customFormat="false" ht="15" hidden="false" customHeight="false" outlineLevel="0" collapsed="false">
      <c r="A9" s="110" t="s">
        <v>29</v>
      </c>
      <c r="B9" s="110" t="s">
        <v>203</v>
      </c>
      <c r="C9" s="110" t="s">
        <v>204</v>
      </c>
      <c r="D9" s="78" t="s">
        <v>205</v>
      </c>
      <c r="E9" s="78" t="s">
        <v>198</v>
      </c>
      <c r="F9" s="78" t="n">
        <v>6086</v>
      </c>
      <c r="G9" s="78" t="s">
        <v>17</v>
      </c>
      <c r="H9" s="78"/>
      <c r="I9" s="110" t="n">
        <v>1975</v>
      </c>
      <c r="J9" s="111" t="s">
        <v>206</v>
      </c>
      <c r="K9" s="112" t="s">
        <v>181</v>
      </c>
    </row>
    <row r="10" customFormat="false" ht="15" hidden="false" customHeight="false" outlineLevel="0" collapsed="false">
      <c r="A10" s="110" t="s">
        <v>122</v>
      </c>
      <c r="B10" s="110" t="s">
        <v>207</v>
      </c>
      <c r="C10" s="110" t="s">
        <v>177</v>
      </c>
      <c r="D10" s="78" t="s">
        <v>178</v>
      </c>
      <c r="E10" s="78" t="s">
        <v>198</v>
      </c>
      <c r="F10" s="78" t="n">
        <v>2402</v>
      </c>
      <c r="G10" s="78" t="n">
        <v>1270</v>
      </c>
      <c r="H10" s="78" t="n">
        <v>5</v>
      </c>
      <c r="I10" s="110" t="n">
        <v>2011</v>
      </c>
      <c r="J10" s="111" t="s">
        <v>208</v>
      </c>
      <c r="K10" s="112" t="s">
        <v>181</v>
      </c>
    </row>
    <row r="11" customFormat="false" ht="15" hidden="false" customHeight="false" outlineLevel="0" collapsed="false">
      <c r="A11" s="110" t="s">
        <v>31</v>
      </c>
      <c r="B11" s="110" t="s">
        <v>209</v>
      </c>
      <c r="C11" s="110" t="s">
        <v>210</v>
      </c>
      <c r="D11" s="78" t="s">
        <v>211</v>
      </c>
      <c r="E11" s="78" t="s">
        <v>198</v>
      </c>
      <c r="F11" s="78" t="n">
        <v>6871</v>
      </c>
      <c r="G11" s="78"/>
      <c r="H11" s="78" t="n">
        <v>9</v>
      </c>
      <c r="I11" s="110" t="n">
        <v>1982</v>
      </c>
      <c r="J11" s="111" t="s">
        <v>212</v>
      </c>
      <c r="K11" s="112" t="s">
        <v>181</v>
      </c>
    </row>
    <row r="12" customFormat="false" ht="15" hidden="false" customHeight="false" outlineLevel="0" collapsed="false">
      <c r="A12" s="110" t="s">
        <v>33</v>
      </c>
      <c r="B12" s="110" t="s">
        <v>213</v>
      </c>
      <c r="C12" s="110" t="s">
        <v>214</v>
      </c>
      <c r="D12" s="78" t="s">
        <v>215</v>
      </c>
      <c r="E12" s="78" t="s">
        <v>198</v>
      </c>
      <c r="F12" s="78" t="n">
        <v>5958</v>
      </c>
      <c r="G12" s="78" t="s">
        <v>17</v>
      </c>
      <c r="H12" s="78" t="n">
        <v>6</v>
      </c>
      <c r="I12" s="110" t="n">
        <v>1995</v>
      </c>
      <c r="J12" s="111" t="s">
        <v>216</v>
      </c>
      <c r="K12" s="112" t="s">
        <v>181</v>
      </c>
    </row>
    <row r="13" customFormat="false" ht="15" hidden="false" customHeight="false" outlineLevel="0" collapsed="false">
      <c r="A13" s="110" t="s">
        <v>35</v>
      </c>
      <c r="B13" s="110" t="s">
        <v>217</v>
      </c>
      <c r="C13" s="110" t="s">
        <v>177</v>
      </c>
      <c r="D13" s="78" t="s">
        <v>218</v>
      </c>
      <c r="E13" s="78" t="s">
        <v>198</v>
      </c>
      <c r="F13" s="78" t="n">
        <v>2400</v>
      </c>
      <c r="G13" s="78" t="n">
        <v>1270</v>
      </c>
      <c r="H13" s="78" t="n">
        <v>6</v>
      </c>
      <c r="I13" s="110" t="n">
        <v>2007</v>
      </c>
      <c r="J13" s="111" t="s">
        <v>219</v>
      </c>
      <c r="K13" s="112" t="s">
        <v>181</v>
      </c>
    </row>
    <row r="14" customFormat="false" ht="15" hidden="false" customHeight="false" outlineLevel="0" collapsed="false">
      <c r="A14" s="110" t="s">
        <v>37</v>
      </c>
      <c r="B14" s="110" t="s">
        <v>220</v>
      </c>
      <c r="C14" s="110" t="s">
        <v>221</v>
      </c>
      <c r="D14" s="78" t="n">
        <v>244</v>
      </c>
      <c r="E14" s="78" t="s">
        <v>198</v>
      </c>
      <c r="F14" s="78" t="n">
        <v>6842</v>
      </c>
      <c r="G14" s="78"/>
      <c r="H14" s="78"/>
      <c r="I14" s="110" t="n">
        <v>1981</v>
      </c>
      <c r="J14" s="111" t="s">
        <v>222</v>
      </c>
      <c r="K14" s="112" t="s">
        <v>181</v>
      </c>
    </row>
    <row r="15" customFormat="false" ht="15" hidden="false" customHeight="false" outlineLevel="0" collapsed="false">
      <c r="A15" s="110" t="s">
        <v>39</v>
      </c>
      <c r="B15" s="110" t="s">
        <v>223</v>
      </c>
      <c r="C15" s="110" t="s">
        <v>224</v>
      </c>
      <c r="D15" s="78" t="s">
        <v>17</v>
      </c>
      <c r="E15" s="78" t="s">
        <v>198</v>
      </c>
      <c r="F15" s="78" t="n">
        <v>2417</v>
      </c>
      <c r="G15" s="78" t="n">
        <v>840</v>
      </c>
      <c r="H15" s="78" t="n">
        <v>6</v>
      </c>
      <c r="I15" s="110" t="n">
        <v>2003</v>
      </c>
      <c r="J15" s="111" t="s">
        <v>225</v>
      </c>
      <c r="K15" s="112" t="s">
        <v>181</v>
      </c>
    </row>
    <row r="16" customFormat="false" ht="15" hidden="false" customHeight="false" outlineLevel="0" collapsed="false">
      <c r="A16" s="110" t="s">
        <v>41</v>
      </c>
      <c r="B16" s="110" t="s">
        <v>213</v>
      </c>
      <c r="C16" s="110" t="s">
        <v>226</v>
      </c>
      <c r="D16" s="78" t="s">
        <v>17</v>
      </c>
      <c r="E16" s="78" t="s">
        <v>198</v>
      </c>
      <c r="F16" s="78" t="n">
        <v>5958</v>
      </c>
      <c r="G16" s="78"/>
      <c r="H16" s="78" t="n">
        <v>6</v>
      </c>
      <c r="I16" s="110" t="n">
        <v>1995</v>
      </c>
      <c r="J16" s="111" t="s">
        <v>216</v>
      </c>
      <c r="K16" s="112" t="s">
        <v>181</v>
      </c>
    </row>
    <row r="17" customFormat="false" ht="15" hidden="false" customHeight="false" outlineLevel="0" collapsed="false">
      <c r="A17" s="110" t="s">
        <v>43</v>
      </c>
      <c r="B17" s="110" t="s">
        <v>227</v>
      </c>
      <c r="C17" s="110" t="s">
        <v>228</v>
      </c>
      <c r="D17" s="78" t="s">
        <v>228</v>
      </c>
      <c r="E17" s="78" t="s">
        <v>193</v>
      </c>
      <c r="F17" s="78"/>
      <c r="G17" s="78"/>
      <c r="H17" s="78"/>
      <c r="I17" s="110" t="n">
        <v>2010</v>
      </c>
      <c r="J17" s="111" t="s">
        <v>229</v>
      </c>
      <c r="K17" s="112" t="s">
        <v>195</v>
      </c>
    </row>
    <row r="18" customFormat="false" ht="15" hidden="false" customHeight="false" outlineLevel="0" collapsed="false">
      <c r="A18" s="110" t="s">
        <v>45</v>
      </c>
      <c r="B18" s="110" t="s">
        <v>230</v>
      </c>
      <c r="C18" s="110" t="s">
        <v>231</v>
      </c>
      <c r="D18" s="78" t="s">
        <v>232</v>
      </c>
      <c r="E18" s="78" t="s">
        <v>189</v>
      </c>
      <c r="F18" s="78" t="n">
        <v>4400</v>
      </c>
      <c r="G18" s="78" t="s">
        <v>17</v>
      </c>
      <c r="H18" s="78" t="n">
        <v>1</v>
      </c>
      <c r="I18" s="110" t="n">
        <v>2016</v>
      </c>
      <c r="J18" s="111" t="s">
        <v>233</v>
      </c>
      <c r="K18" s="112" t="s">
        <v>181</v>
      </c>
    </row>
    <row r="19" customFormat="false" ht="15" hidden="false" customHeight="false" outlineLevel="0" collapsed="false">
      <c r="A19" s="110" t="s">
        <v>47</v>
      </c>
      <c r="B19" s="110" t="s">
        <v>217</v>
      </c>
      <c r="C19" s="110" t="s">
        <v>234</v>
      </c>
      <c r="D19" s="78" t="s">
        <v>235</v>
      </c>
      <c r="E19" s="78" t="s">
        <v>198</v>
      </c>
      <c r="F19" s="78" t="n">
        <v>2402</v>
      </c>
      <c r="G19" s="78" t="s">
        <v>17</v>
      </c>
      <c r="H19" s="78" t="n">
        <v>6</v>
      </c>
      <c r="I19" s="110" t="n">
        <v>2007</v>
      </c>
      <c r="J19" s="111" t="s">
        <v>236</v>
      </c>
      <c r="K19" s="112" t="s">
        <v>181</v>
      </c>
    </row>
    <row r="20" customFormat="false" ht="15" hidden="false" customHeight="false" outlineLevel="0" collapsed="false">
      <c r="A20" s="110" t="s">
        <v>49</v>
      </c>
      <c r="B20" s="110" t="s">
        <v>237</v>
      </c>
      <c r="C20" s="110" t="s">
        <v>238</v>
      </c>
      <c r="D20" s="78" t="s">
        <v>239</v>
      </c>
      <c r="E20" s="78" t="s">
        <v>198</v>
      </c>
      <c r="F20" s="78" t="n">
        <v>9291</v>
      </c>
      <c r="G20" s="78" t="n">
        <v>6891</v>
      </c>
      <c r="H20" s="78" t="n">
        <v>6</v>
      </c>
      <c r="I20" s="110" t="n">
        <v>2017</v>
      </c>
      <c r="J20" s="111" t="s">
        <v>240</v>
      </c>
      <c r="K20" s="112" t="s">
        <v>181</v>
      </c>
    </row>
    <row r="21" customFormat="false" ht="25.5" hidden="false" customHeight="false" outlineLevel="0" collapsed="false">
      <c r="A21" s="110" t="s">
        <v>51</v>
      </c>
      <c r="B21" s="110" t="s">
        <v>241</v>
      </c>
      <c r="C21" s="110" t="s">
        <v>242</v>
      </c>
      <c r="D21" s="78" t="s">
        <v>243</v>
      </c>
      <c r="E21" s="113" t="s">
        <v>244</v>
      </c>
      <c r="F21" s="78" t="s">
        <v>17</v>
      </c>
      <c r="G21" s="78" t="n">
        <v>6500</v>
      </c>
      <c r="H21" s="78" t="s">
        <v>17</v>
      </c>
      <c r="I21" s="110" t="n">
        <v>2017</v>
      </c>
      <c r="J21" s="111" t="s">
        <v>245</v>
      </c>
      <c r="K21" s="112" t="s">
        <v>195</v>
      </c>
    </row>
    <row r="22" customFormat="false" ht="15" hidden="false" customHeight="false" outlineLevel="0" collapsed="false">
      <c r="A22" s="110" t="s">
        <v>53</v>
      </c>
      <c r="B22" s="110" t="s">
        <v>246</v>
      </c>
      <c r="C22" s="110" t="s">
        <v>247</v>
      </c>
      <c r="D22" s="78" t="s">
        <v>248</v>
      </c>
      <c r="E22" s="78" t="s">
        <v>249</v>
      </c>
      <c r="F22" s="78" t="s">
        <v>17</v>
      </c>
      <c r="G22" s="78" t="n">
        <v>612</v>
      </c>
      <c r="H22" s="78" t="s">
        <v>17</v>
      </c>
      <c r="I22" s="110" t="n">
        <v>2018</v>
      </c>
      <c r="J22" s="111" t="s">
        <v>250</v>
      </c>
      <c r="K22" s="112" t="s">
        <v>195</v>
      </c>
    </row>
    <row r="23" customFormat="false" ht="15" hidden="false" customHeight="false" outlineLevel="0" collapsed="false">
      <c r="A23" s="110" t="s">
        <v>55</v>
      </c>
      <c r="B23" s="110" t="s">
        <v>251</v>
      </c>
      <c r="C23" s="110" t="s">
        <v>252</v>
      </c>
      <c r="D23" s="78" t="s">
        <v>17</v>
      </c>
      <c r="E23" s="78" t="s">
        <v>253</v>
      </c>
      <c r="F23" s="78" t="s">
        <v>17</v>
      </c>
      <c r="G23" s="78" t="n">
        <v>2520</v>
      </c>
      <c r="H23" s="78" t="s">
        <v>17</v>
      </c>
      <c r="I23" s="110" t="n">
        <v>2018</v>
      </c>
      <c r="J23" s="111" t="s">
        <v>254</v>
      </c>
      <c r="K23" s="112" t="s">
        <v>195</v>
      </c>
    </row>
    <row r="24" customFormat="false" ht="15" hidden="false" customHeight="false" outlineLevel="0" collapsed="false">
      <c r="A24" s="110" t="s">
        <v>57</v>
      </c>
      <c r="B24" s="110" t="s">
        <v>255</v>
      </c>
      <c r="C24" s="110" t="s">
        <v>247</v>
      </c>
      <c r="D24" s="78" t="s">
        <v>248</v>
      </c>
      <c r="E24" s="78" t="s">
        <v>249</v>
      </c>
      <c r="F24" s="78" t="s">
        <v>17</v>
      </c>
      <c r="G24" s="78" t="n">
        <v>339</v>
      </c>
      <c r="H24" s="78" t="s">
        <v>17</v>
      </c>
      <c r="I24" s="110" t="n">
        <v>2018</v>
      </c>
      <c r="J24" s="111" t="s">
        <v>256</v>
      </c>
      <c r="K24" s="112" t="s">
        <v>195</v>
      </c>
    </row>
    <row r="25" customFormat="false" ht="15" hidden="false" customHeight="false" outlineLevel="0" collapsed="false">
      <c r="A25" s="108" t="s">
        <v>257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14"/>
    </row>
    <row r="26" customFormat="false" ht="15" hidden="false" customHeight="false" outlineLevel="0" collapsed="false">
      <c r="A26" s="110" t="s">
        <v>59</v>
      </c>
      <c r="B26" s="110" t="s">
        <v>258</v>
      </c>
      <c r="C26" s="110" t="s">
        <v>259</v>
      </c>
      <c r="D26" s="110" t="s">
        <v>260</v>
      </c>
      <c r="E26" s="110" t="s">
        <v>261</v>
      </c>
      <c r="F26" s="110" t="n">
        <v>4580</v>
      </c>
      <c r="G26" s="110"/>
      <c r="H26" s="110" t="n">
        <v>44</v>
      </c>
      <c r="I26" s="110" t="n">
        <v>2000</v>
      </c>
      <c r="J26" s="111" t="s">
        <v>262</v>
      </c>
      <c r="K26" s="112" t="s">
        <v>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0.97"/>
    <col collapsed="false" customWidth="true" hidden="false" outlineLevel="0" max="4" min="4" style="0" width="11.14"/>
    <col collapsed="false" customWidth="true" hidden="false" outlineLevel="0" max="5" min="5" style="115" width="11.14"/>
    <col collapsed="false" customWidth="true" hidden="false" outlineLevel="0" max="6" min="6" style="0" width="11.14"/>
    <col collapsed="false" customWidth="true" hidden="false" outlineLevel="0" max="7" min="7" style="115" width="11.14"/>
    <col collapsed="false" customWidth="true" hidden="false" outlineLevel="0" max="8" min="8" style="0" width="11.14"/>
    <col collapsed="false" customWidth="true" hidden="false" outlineLevel="0" max="9" min="9" style="115" width="10.41"/>
    <col collapsed="false" customWidth="true" hidden="false" outlineLevel="0" max="10" min="10" style="0" width="11.14"/>
    <col collapsed="false" customWidth="true" hidden="false" outlineLevel="0" max="11" min="11" style="115" width="9.72"/>
    <col collapsed="false" customWidth="true" hidden="false" outlineLevel="0" max="12" min="12" style="0" width="11.14"/>
    <col collapsed="false" customWidth="true" hidden="false" outlineLevel="0" max="13" min="13" style="115" width="11.14"/>
    <col collapsed="false" customWidth="true" hidden="false" outlineLevel="0" max="1025" min="14" style="0" width="8.67"/>
  </cols>
  <sheetData>
    <row r="1" customFormat="false" ht="13.8" hidden="false" customHeight="false" outlineLevel="0" collapsed="false">
      <c r="C1" s="115"/>
    </row>
    <row r="2" customFormat="false" ht="13.8" hidden="false" customHeight="false" outlineLevel="0" collapsed="false">
      <c r="A2" s="116"/>
      <c r="B2" s="117" t="n">
        <v>2015</v>
      </c>
      <c r="C2" s="117"/>
      <c r="D2" s="117" t="n">
        <v>2016</v>
      </c>
      <c r="E2" s="117"/>
      <c r="F2" s="117" t="n">
        <v>2017</v>
      </c>
      <c r="G2" s="117"/>
      <c r="H2" s="117" t="n">
        <v>2018</v>
      </c>
      <c r="I2" s="117"/>
      <c r="J2" s="117" t="n">
        <v>2019</v>
      </c>
      <c r="K2" s="117"/>
    </row>
    <row r="3" customFormat="false" ht="23.85" hidden="false" customHeight="false" outlineLevel="0" collapsed="false">
      <c r="A3" s="116"/>
      <c r="B3" s="118" t="s">
        <v>263</v>
      </c>
      <c r="C3" s="119" t="s">
        <v>264</v>
      </c>
      <c r="D3" s="118" t="s">
        <v>263</v>
      </c>
      <c r="E3" s="119" t="s">
        <v>264</v>
      </c>
      <c r="F3" s="118" t="s">
        <v>263</v>
      </c>
      <c r="G3" s="119" t="s">
        <v>264</v>
      </c>
      <c r="H3" s="118" t="s">
        <v>263</v>
      </c>
      <c r="I3" s="119" t="s">
        <v>264</v>
      </c>
      <c r="J3" s="118" t="s">
        <v>263</v>
      </c>
      <c r="K3" s="119" t="s">
        <v>264</v>
      </c>
    </row>
    <row r="4" customFormat="false" ht="42.5" hidden="false" customHeight="false" outlineLevel="0" collapsed="false">
      <c r="A4" s="120" t="s">
        <v>265</v>
      </c>
      <c r="B4" s="121" t="s">
        <v>17</v>
      </c>
      <c r="C4" s="121" t="s">
        <v>17</v>
      </c>
      <c r="D4" s="121" t="n">
        <v>1</v>
      </c>
      <c r="E4" s="122" t="n">
        <v>4352.71</v>
      </c>
      <c r="F4" s="121" t="n">
        <v>1</v>
      </c>
      <c r="G4" s="122" t="n">
        <v>6226.25</v>
      </c>
      <c r="H4" s="121" t="s">
        <v>17</v>
      </c>
      <c r="I4" s="121" t="s">
        <v>17</v>
      </c>
      <c r="J4" s="121" t="s">
        <v>17</v>
      </c>
      <c r="K4" s="121" t="s">
        <v>17</v>
      </c>
    </row>
    <row r="5" customFormat="false" ht="34.3" hidden="false" customHeight="false" outlineLevel="0" collapsed="false">
      <c r="A5" s="120" t="s">
        <v>266</v>
      </c>
      <c r="B5" s="121" t="s">
        <v>17</v>
      </c>
      <c r="C5" s="121" t="s">
        <v>17</v>
      </c>
      <c r="D5" s="121" t="n">
        <v>1</v>
      </c>
      <c r="E5" s="122" t="n">
        <v>5905.56</v>
      </c>
      <c r="F5" s="121" t="n">
        <v>2</v>
      </c>
      <c r="G5" s="122" t="n">
        <f aca="false">5598.84+1032.15</f>
        <v>6630.99</v>
      </c>
      <c r="H5" s="121" t="s">
        <v>17</v>
      </c>
      <c r="I5" s="121" t="s">
        <v>17</v>
      </c>
      <c r="J5" s="121" t="s">
        <v>17</v>
      </c>
      <c r="K5" s="121" t="s">
        <v>17</v>
      </c>
    </row>
    <row r="6" customFormat="false" ht="42.5" hidden="false" customHeight="false" outlineLevel="0" collapsed="false">
      <c r="A6" s="120" t="s">
        <v>267</v>
      </c>
      <c r="B6" s="121" t="s">
        <v>17</v>
      </c>
      <c r="C6" s="121" t="s">
        <v>17</v>
      </c>
      <c r="D6" s="121" t="n">
        <v>3</v>
      </c>
      <c r="E6" s="122" t="n">
        <f aca="false">789+332.93+824.01</f>
        <v>1945.94</v>
      </c>
      <c r="F6" s="121" t="s">
        <v>17</v>
      </c>
      <c r="G6" s="121" t="s">
        <v>17</v>
      </c>
      <c r="H6" s="121" t="s">
        <v>17</v>
      </c>
      <c r="I6" s="121" t="s">
        <v>17</v>
      </c>
      <c r="J6" s="121" t="s">
        <v>17</v>
      </c>
      <c r="K6" s="121" t="s">
        <v>17</v>
      </c>
    </row>
    <row r="7" customFormat="false" ht="13.8" hidden="false" customHeight="false" outlineLevel="0" collapsed="false">
      <c r="A7" s="123"/>
      <c r="B7" s="124"/>
      <c r="C7" s="125"/>
      <c r="D7" s="124"/>
      <c r="E7" s="125"/>
      <c r="F7" s="124"/>
      <c r="G7" s="125"/>
      <c r="H7" s="124"/>
      <c r="I7" s="125"/>
      <c r="J7" s="124"/>
      <c r="K7" s="125"/>
    </row>
    <row r="8" customFormat="false" ht="13.8" hidden="false" customHeight="false" outlineLevel="0" collapsed="false">
      <c r="A8" s="126" t="s">
        <v>268</v>
      </c>
      <c r="B8" s="121" t="s">
        <v>17</v>
      </c>
      <c r="C8" s="121" t="s">
        <v>17</v>
      </c>
      <c r="D8" s="121" t="s">
        <v>17</v>
      </c>
      <c r="E8" s="121" t="s">
        <v>17</v>
      </c>
      <c r="F8" s="121" t="s">
        <v>17</v>
      </c>
      <c r="G8" s="121" t="s">
        <v>17</v>
      </c>
      <c r="H8" s="121" t="s">
        <v>17</v>
      </c>
      <c r="I8" s="121" t="s">
        <v>17</v>
      </c>
      <c r="J8" s="121" t="s">
        <v>17</v>
      </c>
      <c r="K8" s="121" t="s">
        <v>17</v>
      </c>
    </row>
    <row r="9" customFormat="false" ht="13.8" hidden="false" customHeight="false" outlineLevel="0" collapsed="false">
      <c r="A9" s="126" t="s">
        <v>269</v>
      </c>
      <c r="B9" s="121" t="s">
        <v>17</v>
      </c>
      <c r="C9" s="121" t="s">
        <v>17</v>
      </c>
      <c r="D9" s="121" t="s">
        <v>17</v>
      </c>
      <c r="E9" s="121" t="s">
        <v>17</v>
      </c>
      <c r="F9" s="121" t="s">
        <v>17</v>
      </c>
      <c r="G9" s="121" t="s">
        <v>17</v>
      </c>
      <c r="H9" s="121" t="s">
        <v>17</v>
      </c>
      <c r="I9" s="121" t="s">
        <v>17</v>
      </c>
      <c r="J9" s="121" t="s">
        <v>17</v>
      </c>
      <c r="K9" s="121" t="s">
        <v>17</v>
      </c>
    </row>
    <row r="10" customFormat="false" ht="13.8" hidden="false" customHeight="false" outlineLevel="0" collapsed="false">
      <c r="A10" s="123"/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M10" s="0"/>
    </row>
    <row r="11" customFormat="false" ht="13.8" hidden="false" customHeight="false" outlineLevel="0" collapsed="false">
      <c r="A11" s="126" t="s">
        <v>270</v>
      </c>
      <c r="B11" s="121" t="s">
        <v>17</v>
      </c>
      <c r="C11" s="121" t="s">
        <v>17</v>
      </c>
      <c r="D11" s="121" t="s">
        <v>17</v>
      </c>
      <c r="E11" s="121" t="s">
        <v>17</v>
      </c>
      <c r="F11" s="121" t="s">
        <v>17</v>
      </c>
      <c r="G11" s="121" t="s">
        <v>17</v>
      </c>
      <c r="H11" s="121" t="s">
        <v>17</v>
      </c>
      <c r="I11" s="121" t="s">
        <v>17</v>
      </c>
      <c r="J11" s="121" t="s">
        <v>17</v>
      </c>
      <c r="K11" s="121" t="s">
        <v>17</v>
      </c>
      <c r="M11" s="0"/>
    </row>
    <row r="12" customFormat="false" ht="13.8" hidden="false" customHeight="false" outlineLevel="0" collapsed="false">
      <c r="C12" s="115"/>
      <c r="M12" s="0"/>
    </row>
    <row r="13" customFormat="false" ht="13.8" hidden="false" customHeight="false" outlineLevel="0" collapsed="false">
      <c r="E13" s="0"/>
      <c r="G13" s="0"/>
      <c r="I13" s="0"/>
      <c r="K13" s="0"/>
      <c r="M13" s="0"/>
    </row>
    <row r="14" customFormat="false" ht="13.8" hidden="false" customHeight="false" outlineLevel="0" collapsed="false">
      <c r="E14" s="0"/>
      <c r="G14" s="0"/>
      <c r="I14" s="0"/>
      <c r="K14" s="0"/>
      <c r="M14" s="0"/>
    </row>
    <row r="15" customFormat="false" ht="13.8" hidden="false" customHeight="false" outlineLevel="0" collapsed="false">
      <c r="E15" s="0"/>
      <c r="G15" s="0"/>
      <c r="I15" s="0"/>
      <c r="K15" s="0"/>
      <c r="M15" s="0"/>
    </row>
    <row r="16" customFormat="false" ht="13.8" hidden="false" customHeight="false" outlineLevel="0" collapsed="false">
      <c r="E16" s="0"/>
      <c r="G16" s="0"/>
      <c r="I16" s="0"/>
      <c r="K16" s="0"/>
      <c r="M16" s="0"/>
    </row>
    <row r="17" customFormat="false" ht="13.8" hidden="false" customHeight="false" outlineLevel="0" collapsed="false">
      <c r="E17" s="0"/>
      <c r="G17" s="0"/>
      <c r="I17" s="0"/>
      <c r="K17" s="0"/>
      <c r="M17" s="0"/>
    </row>
    <row r="18" customFormat="false" ht="13.8" hidden="false" customHeight="false" outlineLevel="0" collapsed="false">
      <c r="E18" s="0"/>
      <c r="G18" s="0"/>
      <c r="I18" s="0"/>
      <c r="K18" s="0"/>
      <c r="M18" s="0"/>
    </row>
    <row r="19" customFormat="false" ht="13.8" hidden="false" customHeight="false" outlineLevel="0" collapsed="false">
      <c r="E19" s="0"/>
      <c r="G19" s="0"/>
      <c r="I19" s="0"/>
      <c r="K19" s="0"/>
      <c r="M19" s="0"/>
    </row>
    <row r="20" customFormat="false" ht="13.8" hidden="false" customHeight="false" outlineLevel="0" collapsed="false">
      <c r="E20" s="0"/>
      <c r="G20" s="0"/>
      <c r="I20" s="0"/>
      <c r="K20" s="0"/>
      <c r="M20" s="0"/>
    </row>
    <row r="21" customFormat="false" ht="13.8" hidden="false" customHeight="false" outlineLevel="0" collapsed="false">
      <c r="E21" s="0"/>
      <c r="G21" s="0"/>
      <c r="I21" s="0"/>
      <c r="K21" s="0"/>
      <c r="M21" s="0"/>
    </row>
  </sheetData>
  <mergeCells count="5">
    <mergeCell ref="B2:C2"/>
    <mergeCell ref="D2:E2"/>
    <mergeCell ref="F2:G2"/>
    <mergeCell ref="H2:I2"/>
    <mergeCell ref="J2:K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2012-01-13T14:07:06Z</dcterms:created>
  <dc:creator>PrzemekB</dc:creator>
  <dc:description/>
  <dc:language>pl-PL</dc:language>
  <cp:lastModifiedBy/>
  <cp:lastPrinted>2019-04-15T09:06:12Z</cp:lastPrinted>
  <dcterms:modified xsi:type="dcterms:W3CDTF">2019-04-15T09:07:49Z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anager">
    <vt:lpwstr>BartekP</vt:lpwstr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NewReviewCycle">
    <vt:lpwstr/>
  </property>
</Properties>
</file>