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6020" yWindow="3300" windowWidth="28785" windowHeight="15600" firstSheet="2" activeTab="3"/>
  </bookViews>
  <sheets>
    <sheet name="Zakładka nr 1" sheetId="12" r:id="rId1"/>
    <sheet name="Zakładka nr 2" sheetId="3" r:id="rId2"/>
    <sheet name="Zakładka nr 3" sheetId="4" r:id="rId3"/>
    <sheet name="Zakładka nr 4" sheetId="5" r:id="rId4"/>
    <sheet name="Zakładka nr 5" sheetId="19" r:id="rId5"/>
  </sheets>
  <definedNames>
    <definedName name="_xlnm._FilterDatabase" localSheetId="0" hidden="1">'Zakładka nr 1'!$A$2:$P$2</definedName>
    <definedName name="_xlnm._FilterDatabase" localSheetId="2" hidden="1">'Zakładka nr 3'!#REF!</definedName>
    <definedName name="_xlnm._FilterDatabase" localSheetId="3" hidden="1">'Zakładka nr 4'!#REF!</definedName>
    <definedName name="_xlnm.Print_Titles" localSheetId="0">'Zakładka nr 1'!$2:$2</definedName>
    <definedName name="_xlnm.Print_Titles" localSheetId="2">'Zakładka nr 3'!$A:$A,'Zakładka nr 3'!$1:$1</definedName>
    <definedName name="_xlnm.Print_Titles" localSheetId="3">'Zakładka nr 4'!$A:$B,'Zakładka nr 4'!$1:$2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/>
  <c r="C93"/>
  <c r="C123"/>
  <c r="C140"/>
  <c r="C139"/>
  <c r="C122"/>
  <c r="C109"/>
  <c r="C108"/>
  <c r="C94"/>
  <c r="C78"/>
  <c r="C77"/>
  <c r="C66"/>
  <c r="C65"/>
  <c r="C53"/>
  <c r="C52"/>
  <c r="C39"/>
  <c r="C27"/>
  <c r="C26"/>
  <c r="C14"/>
  <c r="C70" i="3"/>
  <c r="C193"/>
  <c r="C194"/>
  <c r="C192"/>
  <c r="E180"/>
  <c r="C186" s="1"/>
  <c r="C184"/>
  <c r="C169"/>
  <c r="C167"/>
  <c r="C152"/>
  <c r="C151"/>
  <c r="C150"/>
  <c r="C135"/>
  <c r="C134"/>
  <c r="C133"/>
  <c r="C116"/>
  <c r="C115"/>
  <c r="C114"/>
  <c r="C99"/>
  <c r="C98"/>
  <c r="C41"/>
  <c r="C40"/>
  <c r="C39"/>
  <c r="C55"/>
  <c r="C56" s="1"/>
  <c r="B58" i="4"/>
  <c r="B20"/>
  <c r="B88" i="3"/>
  <c r="B45"/>
  <c r="B60"/>
  <c r="C148" i="4" l="1"/>
  <c r="C147"/>
  <c r="C149" s="1"/>
  <c r="C67"/>
  <c r="C28"/>
  <c r="C195" i="3"/>
  <c r="C100"/>
  <c r="C42"/>
  <c r="B75"/>
  <c r="C84"/>
  <c r="B3" i="5" l="1"/>
  <c r="B128" i="4" l="1"/>
  <c r="B114"/>
  <c r="B99"/>
  <c r="B83"/>
  <c r="B71"/>
  <c r="B45"/>
  <c r="B32"/>
  <c r="C141"/>
  <c r="C124"/>
  <c r="C110"/>
  <c r="C95"/>
  <c r="C79"/>
  <c r="C54"/>
  <c r="C41"/>
  <c r="B174" i="3"/>
  <c r="B157"/>
  <c r="B140"/>
  <c r="B121"/>
  <c r="B104"/>
  <c r="C187"/>
  <c r="C170"/>
  <c r="C153"/>
  <c r="C136"/>
  <c r="C117"/>
  <c r="C16" i="4" l="1"/>
  <c r="C71" i="3"/>
  <c r="B1" l="1"/>
  <c r="B2" i="4" s="1"/>
</calcChain>
</file>

<file path=xl/sharedStrings.xml><?xml version="1.0" encoding="utf-8"?>
<sst xmlns="http://schemas.openxmlformats.org/spreadsheetml/2006/main" count="1683" uniqueCount="425">
  <si>
    <t>Lp.</t>
  </si>
  <si>
    <t>Przedmiot ubezpieczenia</t>
  </si>
  <si>
    <t>Liczba miejsc</t>
  </si>
  <si>
    <t>Marka</t>
  </si>
  <si>
    <t>Zabezpieczenia przeciwkradzieżowe</t>
  </si>
  <si>
    <t>Ubezpieczony</t>
  </si>
  <si>
    <t>Pojazdy wolnobieżne</t>
  </si>
  <si>
    <t>Rodzaj pojazdu</t>
  </si>
  <si>
    <t>Numer rejestracyjny</t>
  </si>
  <si>
    <t>WYKAZ POJAZDÓW WOLNOBIEŻNYCH</t>
  </si>
  <si>
    <t>Moc silnika [kW]</t>
  </si>
  <si>
    <t>Model / Typ / Wersja</t>
  </si>
  <si>
    <t>Pojemność silnika [cm3]</t>
  </si>
  <si>
    <t>Ładowność 
[kg]</t>
  </si>
  <si>
    <t>DMC 
[kg]</t>
  </si>
  <si>
    <t>Nr nadwozia / podwozia [VIN]</t>
  </si>
  <si>
    <t>Zgodne z przepisami o ochronie przeciwpożarowej</t>
  </si>
  <si>
    <t>Rodzaj wartości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</si>
  <si>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</si>
  <si>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</si>
  <si>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</si>
  <si>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</si>
  <si>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</si>
  <si>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</si>
  <si>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Lokalizacja (adres)</t>
  </si>
  <si>
    <t>Czy obiekt jest użytkowany?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</si>
  <si>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</si>
  <si>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</si>
  <si>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</si>
  <si>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</si>
  <si>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</si>
  <si>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</si>
  <si>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</si>
  <si>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Pozostałe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</si>
  <si>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</si>
  <si>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</si>
  <si>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</si>
  <si>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</si>
  <si>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</si>
  <si>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</si>
  <si>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</si>
  <si>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Wykaz jednostek OSP</t>
  </si>
  <si>
    <t>Okres ubezpieczenia OD</t>
  </si>
  <si>
    <t>Okres ubezpieczenia DO</t>
  </si>
  <si>
    <t>Rodzaj budynku</t>
  </si>
  <si>
    <t>Powierzchnia użytkowa w m²</t>
  </si>
  <si>
    <t>Powierzchnia zabudowy w m²</t>
  </si>
  <si>
    <t>Rok / lata budowy</t>
  </si>
  <si>
    <t>Materiały konstrukcyjne</t>
  </si>
  <si>
    <t>Czy w konstrukcji budynku występują płyty warstwowe?</t>
  </si>
  <si>
    <t>Czy budynek znajduje się pod nadzorem konserwatora zabytków?</t>
  </si>
  <si>
    <t>Zabezpieczenia ppoż.</t>
  </si>
  <si>
    <t>ścian</t>
  </si>
  <si>
    <t>stropów</t>
  </si>
  <si>
    <t>konstrukcji dachu</t>
  </si>
  <si>
    <t>pokrycie dachu</t>
  </si>
  <si>
    <t>Uwagi / informacje dodatkowe</t>
  </si>
  <si>
    <t xml:space="preserve">Czy mienie było dotknięte ryzykiem powodzi od 1997 roku do dnia dzisiejszego? 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</si>
  <si>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</si>
  <si>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</si>
  <si>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</si>
  <si>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</si>
  <si>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</si>
  <si>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</si>
  <si>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</si>
  <si>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</si>
  <si>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</si>
  <si>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</si>
  <si>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</si>
  <si>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</si>
  <si>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księgowa brutto</t>
  </si>
  <si>
    <t>Tytuł prawny do zajmowanej nieruchomości</t>
  </si>
  <si>
    <r>
      <t xml:space="preserve">Stały dozór fizyczny - ochrona własna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</si>
  <si>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Stały dozór fizyczny - pracownicy firmy ochrony mienia.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</si>
  <si>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Gaśnice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</si>
  <si>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Agregaty gaśnicze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</si>
  <si>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wewnętrzne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</si>
  <si>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zewnętrzne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</si>
  <si>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Koce gaśnicze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</si>
  <si>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Sprawna instalacja gaśnicza
</t>
    </r>
    <r>
      <rPr>
        <b/>
        <i/>
        <sz val="10"/>
        <rFont val="Cambria"/>
        <family val="1"/>
        <charset val="238"/>
        <scheme val="major"/>
      </rPr>
      <t>(rodzaj instalacji gaśniczej)</t>
    </r>
  </si>
  <si>
    <t>odtworzeniowa nowa</t>
  </si>
  <si>
    <t>Wartość</t>
  </si>
  <si>
    <t>Czy okna budynków są okratowane?</t>
  </si>
  <si>
    <t>Czy zainstalowano urządzenia oddymiające (klapy dymowe, żaluzje dymowe, okna oddymiające)?</t>
  </si>
  <si>
    <t>Powódź / Zagrożenie powodziowe</t>
  </si>
  <si>
    <t>Okres nieużytkowania</t>
  </si>
  <si>
    <t>Użytkowanie / nieużytkowanie obiektu</t>
  </si>
  <si>
    <t>Rodzaj, nazwa, typ</t>
  </si>
  <si>
    <t>Numer(y) inwentarzowy</t>
  </si>
  <si>
    <t>Lokalizacja oraz istniejące dodatkowe zabezpieczenia p. kradzieżowe pomieszczeń</t>
  </si>
  <si>
    <t>przenośny</t>
  </si>
  <si>
    <t>stacjonarny</t>
  </si>
  <si>
    <t>Rodzaj 
(stacjonarny / przenośny / oprogramowanie)</t>
  </si>
  <si>
    <t>Wykaz sołectw</t>
  </si>
  <si>
    <t>Ubezpieczenie OC</t>
  </si>
  <si>
    <t>Ubezpieczenie NNW</t>
  </si>
  <si>
    <t>UWAGI / INFORMACJE DODATKOWE</t>
  </si>
  <si>
    <t>Wymagana suma ubezpieczenia</t>
  </si>
  <si>
    <t>Czy ma być?</t>
  </si>
  <si>
    <t>Rok produkcji / 
Data zakupu</t>
  </si>
  <si>
    <t>Nr fabryczny lub inwentarzowy</t>
  </si>
  <si>
    <t>BRAK</t>
  </si>
  <si>
    <t>Lokalizacje / Filie / Oddziały</t>
  </si>
  <si>
    <t/>
  </si>
  <si>
    <t>Ubezpieczający</t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</si>
  <si>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</si>
  <si>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</si>
  <si>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</si>
  <si>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</si>
  <si>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</si>
  <si>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t>Budynki</t>
  </si>
  <si>
    <t>Budowle</t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</si>
  <si>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</si>
  <si>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</si>
  <si>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</si>
  <si>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r>
      <t xml:space="preserve">Przeprowadzane remonty istotnie podwyższające wartość obiektu 
</t>
    </r>
    <r>
      <rPr>
        <b/>
        <i/>
        <sz val="10"/>
        <rFont val="Cambria"/>
        <family val="1"/>
        <charset val="238"/>
        <scheme val="major"/>
      </rPr>
      <t>(data i zakres remontu)</t>
    </r>
  </si>
  <si>
    <t>1/2</t>
  </si>
  <si>
    <t>WYKAZ POJAZDÓW</t>
  </si>
  <si>
    <t>Jednostki oświatowe:</t>
  </si>
  <si>
    <t>Ryzyko</t>
  </si>
  <si>
    <t>Kradzież</t>
  </si>
  <si>
    <t>Sprzęt elektroniczny</t>
  </si>
  <si>
    <t>Odpowiedzialność cywilna</t>
  </si>
  <si>
    <t>Rezerwy</t>
  </si>
  <si>
    <t>Razem</t>
  </si>
  <si>
    <t>OC p.p.m.</t>
  </si>
  <si>
    <t>AC p.p.m.</t>
  </si>
  <si>
    <t>NNW p.p.m.</t>
  </si>
  <si>
    <t>Mienie</t>
  </si>
  <si>
    <t>NNW</t>
  </si>
  <si>
    <t>NNW OSP</t>
  </si>
  <si>
    <t>Gmina Popów</t>
  </si>
  <si>
    <t>Urząd Gminy Popów</t>
  </si>
  <si>
    <t>Gminny Ośrodek Pomocy Społecznej w Popowie</t>
  </si>
  <si>
    <t>Gminna Biblioteka Publiczna w Popowie</t>
  </si>
  <si>
    <t>Gminny Zespół Szkolno- Przedszkolny nr 5 w Zawadach</t>
  </si>
  <si>
    <t>151398362</t>
  </si>
  <si>
    <t>5742054608</t>
  </si>
  <si>
    <t>ul. Częstochowska 6</t>
  </si>
  <si>
    <t>42-110 Popów</t>
  </si>
  <si>
    <t>000547201</t>
  </si>
  <si>
    <t>5741519086</t>
  </si>
  <si>
    <t>34 317 70 67</t>
  </si>
  <si>
    <t>ug@gminapopow.pl</t>
  </si>
  <si>
    <t xml:space="preserve">ul. Częstochowska 6 </t>
  </si>
  <si>
    <t>240236188</t>
  </si>
  <si>
    <t>5741966595</t>
  </si>
  <si>
    <t xml:space="preserve">ul. Strażacka 2 </t>
  </si>
  <si>
    <t>9101A</t>
  </si>
  <si>
    <t>001064396</t>
  </si>
  <si>
    <t>5741933302</t>
  </si>
  <si>
    <t xml:space="preserve">ul. J. Długosza 7 </t>
  </si>
  <si>
    <t>8560Z</t>
  </si>
  <si>
    <t>151572400</t>
  </si>
  <si>
    <t>Gminny Zespół Szkolno-Przedszkolny nr 1 w Popowie</t>
  </si>
  <si>
    <t>5741861850</t>
  </si>
  <si>
    <t>34 317 70 17</t>
  </si>
  <si>
    <t>szkola@popow.edu.pl</t>
  </si>
  <si>
    <t xml:space="preserve">Wąsosz Górny, ul. Witosa 11 </t>
  </si>
  <si>
    <t>151574735</t>
  </si>
  <si>
    <t>5741861873</t>
  </si>
  <si>
    <t>Gminny Zespół Szkolno-Przedszkolny nr 2 w Wąsoszu Górnym</t>
  </si>
  <si>
    <t>34 317 77 20</t>
  </si>
  <si>
    <t>gzspnr2@interia.pl</t>
  </si>
  <si>
    <t xml:space="preserve">Rębielice Królewskie, ul. Szkolna 1 </t>
  </si>
  <si>
    <t>151574646</t>
  </si>
  <si>
    <t>5741862157</t>
  </si>
  <si>
    <t>34 317 76 23</t>
  </si>
  <si>
    <t>gzsp_rebielice@op.pl</t>
  </si>
  <si>
    <t xml:space="preserve">Więcki, ul. Szkolna 1 </t>
  </si>
  <si>
    <t>241666459</t>
  </si>
  <si>
    <t>5742042002</t>
  </si>
  <si>
    <t>34 317 71 22</t>
  </si>
  <si>
    <t>gzsp4wiecki@interia.pl</t>
  </si>
  <si>
    <t>Gminny Zespół Szkolno-Przedszkolny nr 4 w Więckach</t>
  </si>
  <si>
    <t>Gminny Zespół Szkolno-Przedszkolny nr 3 w Rębielicach Królewskich</t>
  </si>
  <si>
    <t>34 317 70 19</t>
  </si>
  <si>
    <t>BIBL_POPOW@OP.PL</t>
  </si>
  <si>
    <t>34 317 70 83</t>
  </si>
  <si>
    <t>GOPS_POPOW@EPF.PL</t>
  </si>
  <si>
    <t>8899Z</t>
  </si>
  <si>
    <t>ul. Szkolna8</t>
  </si>
  <si>
    <t>367993040</t>
  </si>
  <si>
    <t>5742062714</t>
  </si>
  <si>
    <t>34 317 70 14</t>
  </si>
  <si>
    <t>szkolazawadyp5@interia.pl</t>
  </si>
  <si>
    <t>1. Annolesie - w skład sołectwa wchodzą miejscowości: Annolesie, Marianów</t>
  </si>
  <si>
    <t>2. Brzózki</t>
  </si>
  <si>
    <t>3. Dąbrowa - w skład sołectwa wchodzą miejscowości: Dąbrowa, Smolarze, Wrzosy</t>
  </si>
  <si>
    <t>4. Dąbrówka</t>
  </si>
  <si>
    <t>5. Dębie</t>
  </si>
  <si>
    <t>6. Florianów</t>
  </si>
  <si>
    <t>7. Kamieńszczyzna</t>
  </si>
  <si>
    <t>8. Kule</t>
  </si>
  <si>
    <t>9. Nowa Wieś</t>
  </si>
  <si>
    <t>10. Płaczki - w skład sołectwa wchodzą miejscowości:Płaczki, Antonie. Lelity</t>
  </si>
  <si>
    <t>11. Popów - w skład sołectwa wchodzą miejscowości: Popów, Popów-Parcela</t>
  </si>
  <si>
    <t>12. Wąsosz Dolny</t>
  </si>
  <si>
    <t>13. Wąsosz Górny</t>
  </si>
  <si>
    <t>14. Więcki</t>
  </si>
  <si>
    <t>15. Rębielice Królewskie</t>
  </si>
  <si>
    <t>16. Zawady</t>
  </si>
  <si>
    <t>17. Zbory</t>
  </si>
  <si>
    <t>8411Z</t>
  </si>
  <si>
    <t>Ochotnicza Straż Pożarna w Popowie</t>
  </si>
  <si>
    <t>ul. Strażacka 2</t>
  </si>
  <si>
    <t>1</t>
  </si>
  <si>
    <t xml:space="preserve">Budynek szkoły, Popów </t>
  </si>
  <si>
    <t>ul. Długosza 7</t>
  </si>
  <si>
    <t xml:space="preserve">Budynek świetlicy, Popów </t>
  </si>
  <si>
    <t>1971 rozbudowa</t>
  </si>
  <si>
    <t>blacha</t>
  </si>
  <si>
    <t>murowany</t>
  </si>
  <si>
    <t xml:space="preserve">Garaż, Popów </t>
  </si>
  <si>
    <t>ul. Długosza 1*</t>
  </si>
  <si>
    <t>Budynek gospodarczy I</t>
  </si>
  <si>
    <t xml:space="preserve">Budynek szkoły (częściowo mieszkalny), </t>
  </si>
  <si>
    <t>Wąsosz Górny ul. Witosa 11*</t>
  </si>
  <si>
    <t xml:space="preserve">Budynek przedszkola, </t>
  </si>
  <si>
    <t>Wąszosz Górny ul. Witosa 11</t>
  </si>
  <si>
    <t>lata 50, 1994 odbudowa po spaleniu</t>
  </si>
  <si>
    <t>lata 50</t>
  </si>
  <si>
    <t>cegła, beton</t>
  </si>
  <si>
    <t>murowany, pustak</t>
  </si>
  <si>
    <t>murowane</t>
  </si>
  <si>
    <t>papa</t>
  </si>
  <si>
    <t>Garaż</t>
  </si>
  <si>
    <t xml:space="preserve">Budynek szkoły, Rębielice Królewskie, </t>
  </si>
  <si>
    <t xml:space="preserve">Budynek przedszkola, Rębielice Królewskie, </t>
  </si>
  <si>
    <t>lata 80 XXw.</t>
  </si>
  <si>
    <t>cegła</t>
  </si>
  <si>
    <t>kamień, cegła</t>
  </si>
  <si>
    <t>beton</t>
  </si>
  <si>
    <t xml:space="preserve">Plac zabaw I, Rębielice Królewskie </t>
  </si>
  <si>
    <t>ul. Szkolna 1</t>
  </si>
  <si>
    <t xml:space="preserve">Budynek szkoły, Więcki </t>
  </si>
  <si>
    <t>Pojazdy nieposiadające tablic rejestracyjnych</t>
  </si>
  <si>
    <t>Waga elektroniczna</t>
  </si>
  <si>
    <t xml:space="preserve">Budynek szkoły, Zawady </t>
  </si>
  <si>
    <t>ul. Szkolna 8</t>
  </si>
  <si>
    <t xml:space="preserve">Sala gimnastyczna, Zawady </t>
  </si>
  <si>
    <t xml:space="preserve">Rozbudowa budynku szkoły o kuchnię i stołówkę, Zawady </t>
  </si>
  <si>
    <t>pustak</t>
  </si>
  <si>
    <t>pustak kratówka</t>
  </si>
  <si>
    <t>beton, płyty warstwowe stalowe</t>
  </si>
  <si>
    <t>Budynek strażnicy, Więcki</t>
  </si>
  <si>
    <t>Budynek strażnicy, Dębie</t>
  </si>
  <si>
    <t>Budynek strażnicy, Rębielice Królewskie</t>
  </si>
  <si>
    <t>Budynek świetlicy, Nowa Wieś</t>
  </si>
  <si>
    <t>Budynek świetlicy, Marianów</t>
  </si>
  <si>
    <t>Budynek świetlicy, Brzózki</t>
  </si>
  <si>
    <t>Budynek świetlicy, Kamieńszczyzna</t>
  </si>
  <si>
    <t>Budynek mieszkalny Popów PCK 6</t>
  </si>
  <si>
    <t>Budynek świetlicy, Dąbrowa</t>
  </si>
  <si>
    <t xml:space="preserve">Budynek biurowy Urząd Gminy, Zawady </t>
  </si>
  <si>
    <t xml:space="preserve">Budynek strażnicy, Wąsosz Górny </t>
  </si>
  <si>
    <t>ul. Rynek 6</t>
  </si>
  <si>
    <t xml:space="preserve">Budynek strażnicy, Zbory </t>
  </si>
  <si>
    <t>ul. Spokojna</t>
  </si>
  <si>
    <t xml:space="preserve"> ul. Strażacka 2*</t>
  </si>
  <si>
    <t xml:space="preserve">Oczyszczalnia ścieków, Popów </t>
  </si>
  <si>
    <t>ul. Rzeczna 1</t>
  </si>
  <si>
    <t xml:space="preserve">powojenny </t>
  </si>
  <si>
    <t>Ciąg pieszo - jezdny z siłownią zewnetrzną, ławkami itp..</t>
  </si>
  <si>
    <t>pomost molo z tarasem</t>
  </si>
  <si>
    <t>Pomost pływakowy</t>
  </si>
  <si>
    <t>linia oświetleniowa i latarnie</t>
  </si>
  <si>
    <t>Ciąg pieszo rowerowy</t>
  </si>
  <si>
    <t>Wiaty przystankowe</t>
  </si>
  <si>
    <t xml:space="preserve">ujęcie wód podziemnych przy </t>
  </si>
  <si>
    <t>ul. Nadrzecznej w msc. Kamieńszczyzna</t>
  </si>
  <si>
    <t>Pompy ciepła</t>
  </si>
  <si>
    <t>Zjeżdżalnia dmuchana</t>
  </si>
  <si>
    <t>12 kajaków wraz z wyposażeniem  ( kapoki, wiosła, siedziska)</t>
  </si>
  <si>
    <t>Kserokopiarki, urządzenia wielofunkcyjne</t>
  </si>
  <si>
    <t>Centrala telefoniczna</t>
  </si>
  <si>
    <t>Centrala alarmowa</t>
  </si>
  <si>
    <t>Serwery</t>
  </si>
  <si>
    <t>System e-usług - zestawy komputerowe z oprogramowaniem</t>
  </si>
  <si>
    <t>System monitoringu wizyjnego OS</t>
  </si>
  <si>
    <t>2</t>
  </si>
  <si>
    <t>3</t>
  </si>
  <si>
    <t>4</t>
  </si>
  <si>
    <t>5</t>
  </si>
  <si>
    <t>6</t>
  </si>
  <si>
    <t>7</t>
  </si>
  <si>
    <t>8</t>
  </si>
  <si>
    <t>Serwer</t>
  </si>
  <si>
    <t>Tablice interaktywne</t>
  </si>
  <si>
    <t>Projektory</t>
  </si>
  <si>
    <t>Tablica interaktywna</t>
  </si>
  <si>
    <t>Monitoring</t>
  </si>
  <si>
    <t>Rzutnik</t>
  </si>
  <si>
    <t>Gmina Popów, ul. Częstochowska 6, 42-110 Popów. Regon: 151398362</t>
  </si>
  <si>
    <t>OSP w Popowie, ul. Strażacka 2, 42-110 Popów. Regon: 240944666</t>
  </si>
  <si>
    <t>OSP Rębielice Królewskie, ul. Główna 64, 42-110 Popów. Regon: 152066828</t>
  </si>
  <si>
    <t>Urząd Gminy, ul. Częstochowska 6, 42-110 Popów. Regon: 000547201</t>
  </si>
  <si>
    <t>SKLVN66</t>
  </si>
  <si>
    <t>SKLKX02</t>
  </si>
  <si>
    <t>SKL26200</t>
  </si>
  <si>
    <t>SKLTJ80</t>
  </si>
  <si>
    <t>SKL91AE</t>
  </si>
  <si>
    <t>SKLVL55</t>
  </si>
  <si>
    <t>SKL06998</t>
  </si>
  <si>
    <t>SKLVH44</t>
  </si>
  <si>
    <t>SKL36683</t>
  </si>
  <si>
    <t>SKL36173</t>
  </si>
  <si>
    <t>SKL36174</t>
  </si>
  <si>
    <t>SKL41050</t>
  </si>
  <si>
    <t>SKL41818</t>
  </si>
  <si>
    <t>SKL51WP</t>
  </si>
  <si>
    <t>SKL89HX</t>
  </si>
  <si>
    <t>SKL20998</t>
  </si>
  <si>
    <t>SKLLK47</t>
  </si>
  <si>
    <t>SKL54SA</t>
  </si>
  <si>
    <t>SKL07WX</t>
  </si>
  <si>
    <t>CZG0320</t>
  </si>
  <si>
    <t>KXA712C</t>
  </si>
  <si>
    <t>SKL58TG</t>
  </si>
  <si>
    <t>SKLRC50</t>
  </si>
  <si>
    <t>Niewiadów</t>
  </si>
  <si>
    <t>Star</t>
  </si>
  <si>
    <t>URSUS</t>
  </si>
  <si>
    <t>FS Lublin</t>
  </si>
  <si>
    <t>PRONAR</t>
  </si>
  <si>
    <t>FSC Starachowice</t>
  </si>
  <si>
    <t>POMOT</t>
  </si>
  <si>
    <t>Pronar</t>
  </si>
  <si>
    <t>Ford</t>
  </si>
  <si>
    <t>Renault</t>
  </si>
  <si>
    <t>WIDPOL</t>
  </si>
  <si>
    <t>Stolarczyk MAN</t>
  </si>
  <si>
    <t>FORD</t>
  </si>
  <si>
    <t>Iveco</t>
  </si>
  <si>
    <t>SCANIA</t>
  </si>
  <si>
    <t>Magirus Deutz</t>
  </si>
  <si>
    <t>SAM</t>
  </si>
  <si>
    <t>Ursus</t>
  </si>
  <si>
    <t>Lublin</t>
  </si>
  <si>
    <t>Mercedes Benz</t>
  </si>
  <si>
    <t>Volkswagen</t>
  </si>
  <si>
    <t>BS750</t>
  </si>
  <si>
    <t>244</t>
  </si>
  <si>
    <t>CZ1-N</t>
  </si>
  <si>
    <t>-</t>
  </si>
  <si>
    <t>STAR 1142</t>
  </si>
  <si>
    <t>T544</t>
  </si>
  <si>
    <t>T663</t>
  </si>
  <si>
    <t>Transit VAN</t>
  </si>
  <si>
    <t>Master</t>
  </si>
  <si>
    <t>12A 02N 0750T</t>
  </si>
  <si>
    <t>L.2007.46.010.TGM</t>
  </si>
  <si>
    <t>TRANSIT</t>
  </si>
  <si>
    <t>Magirus-Deutz</t>
  </si>
  <si>
    <t>P360</t>
  </si>
  <si>
    <t xml:space="preserve">Transit </t>
  </si>
  <si>
    <t>MI68M11EL</t>
  </si>
  <si>
    <t>1012</t>
  </si>
  <si>
    <t>Transporter T5 TDI</t>
  </si>
  <si>
    <t>przyczepa lekka</t>
  </si>
  <si>
    <t>pożarniczy</t>
  </si>
  <si>
    <t>ciągnik</t>
  </si>
  <si>
    <t>przyczepa ciężarowa rolnicza</t>
  </si>
  <si>
    <t>przyczepa ciężarowa rolnicza ascenizacyjna</t>
  </si>
  <si>
    <t>Przyczepa rolnicza</t>
  </si>
  <si>
    <t>ciężarowy</t>
  </si>
  <si>
    <t>przyczepa</t>
  </si>
  <si>
    <t>osobowy</t>
  </si>
  <si>
    <t>SWNB75000J0097278</t>
  </si>
  <si>
    <t>07169</t>
  </si>
  <si>
    <t>SWNB75000JE101407</t>
  </si>
  <si>
    <t>UUJ08241212160189</t>
  </si>
  <si>
    <t>SUL33243230074758</t>
  </si>
  <si>
    <t>SZB1300XXG3X00372</t>
  </si>
  <si>
    <t>SUS11422MS0000151</t>
  </si>
  <si>
    <t>SX9PC154410170651</t>
  </si>
  <si>
    <t>SZB6530XXL1X10287</t>
  </si>
  <si>
    <t>WF0LXXTTFL5G69863</t>
  </si>
  <si>
    <t>VF1FDBUH528813115</t>
  </si>
  <si>
    <t>SX912A000L1AW1079</t>
  </si>
  <si>
    <t>WMAN38ZZ5MY420327</t>
  </si>
  <si>
    <t>WF0NXXTTFN7J55673</t>
  </si>
  <si>
    <t>49001343650000000</t>
  </si>
  <si>
    <t>YS2P4X40005444966</t>
  </si>
  <si>
    <t>WFONXXTTFNBL32589</t>
  </si>
  <si>
    <t>4900023679</t>
  </si>
  <si>
    <t>SKL0101000082</t>
  </si>
  <si>
    <t>734719</t>
  </si>
  <si>
    <t>SUL352417X0013992</t>
  </si>
  <si>
    <t>31035010350276</t>
  </si>
  <si>
    <t>WV2ZZZ7HZ8H015918</t>
  </si>
  <si>
    <t>Gminne Centrum Kultury w Popowie</t>
  </si>
  <si>
    <t>42-100 Popów</t>
  </si>
  <si>
    <t>384038700</t>
  </si>
  <si>
    <t>5742068800</t>
  </si>
  <si>
    <t>9004Z</t>
  </si>
  <si>
    <t>Gminny Klub Dziecięcy TYGRYSEK</t>
  </si>
  <si>
    <t>5742071245</t>
  </si>
  <si>
    <t>8891Z</t>
  </si>
  <si>
    <t>Budynek strażnicy (siedziba biblioteki oraz GCK), Popów</t>
  </si>
  <si>
    <t>Maszyny, wyposażenie i urządzenia w tym konta 13 OSP</t>
  </si>
  <si>
    <t>Budynek Centrum Usług Społecznościowych</t>
  </si>
  <si>
    <t>Altany na terenie gminy</t>
  </si>
  <si>
    <t>Strefa aktywności przy GZSP Zawady</t>
  </si>
  <si>
    <t>Plac zabaw Popów</t>
  </si>
  <si>
    <t>Plac zabaw Annolesie</t>
  </si>
  <si>
    <t>Siłownia przy GCK</t>
  </si>
  <si>
    <t>Plac zabaw</t>
  </si>
  <si>
    <t>Zawady, ul. Szkolna 8</t>
  </si>
  <si>
    <t>9</t>
  </si>
  <si>
    <t>10</t>
  </si>
  <si>
    <t>Monitory interaktywne</t>
  </si>
  <si>
    <t>dobry</t>
  </si>
  <si>
    <t>nie</t>
  </si>
  <si>
    <t>NIE</t>
  </si>
  <si>
    <t xml:space="preserve">nie </t>
  </si>
  <si>
    <t>2021 przebudowa</t>
  </si>
  <si>
    <t>Budynek Strażnicy OSP i świetlicy, Wąsosz Górny</t>
  </si>
  <si>
    <t xml:space="preserve">Rezerwa w wysokości 6000 zł dot. odwołania w ryzyku OC zarządcy dróg. </t>
  </si>
  <si>
    <t>TAK</t>
  </si>
  <si>
    <r>
      <t xml:space="preserve">Stan techniczny budynku 
</t>
    </r>
    <r>
      <rPr>
        <b/>
        <i/>
        <sz val="10"/>
        <rFont val="Cambria"/>
        <family val="1"/>
        <charset val="238"/>
        <scheme val="major"/>
      </rPr>
      <t>(subiektywna, własna, ogólna ocena Zamawiającego)</t>
    </r>
  </si>
  <si>
    <t>Siedziba w budynku Urzędu, Zawady, ul. Częstochowska 6</t>
  </si>
  <si>
    <t>Jednostka nie zgłasza do ubezpieczenia mienia w sytemie sum stałych</t>
  </si>
  <si>
    <t>Siedziba w budynku GZPS nr 5 w Zawadach, ul. Szkolna 8</t>
  </si>
  <si>
    <t>PODSUMOWANIE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</si>
</sst>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_-* #,##0.00&quot; zł&quot;_-;\-* #,##0.00&quot; zł&quot;_-;_-* \-??&quot; zł&quot;_-;_-@_-"/>
    <numFmt numFmtId="172" formatCode="#,##0.00&quot; zł &quot;;#,##0.00&quot; zł &quot;;&quot;-&quot;#&quot; zł &quot;;&quot; &quot;@&quot; &quot;"/>
    <numFmt numFmtId="173" formatCode="#,##0.00&quot; zł &quot;;#,##0.00&quot; zł &quot;;\-#&quot; zł &quot;;\ @\ 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color theme="0"/>
      <name val="Cambira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Calibri"/>
      <family val="2"/>
      <charset val="238"/>
    </font>
    <font>
      <i/>
      <sz val="10"/>
      <name val="Cambria"/>
      <family val="1"/>
      <charset val="238"/>
      <scheme val="major"/>
    </font>
    <font>
      <sz val="10"/>
      <color rgb="FFFF0000"/>
      <name val="Cambira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CC0000"/>
        <bgColor rgb="FFFF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8" fillId="0" borderId="0"/>
    <xf numFmtId="167" fontId="19" fillId="0" borderId="0"/>
    <xf numFmtId="166" fontId="20" fillId="0" borderId="0"/>
    <xf numFmtId="166" fontId="19" fillId="0" borderId="0"/>
    <xf numFmtId="0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166" fontId="20" fillId="0" borderId="0"/>
    <xf numFmtId="166" fontId="23" fillId="0" borderId="0"/>
    <xf numFmtId="166" fontId="24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4" fillId="0" borderId="0"/>
    <xf numFmtId="166" fontId="25" fillId="0" borderId="0"/>
    <xf numFmtId="166" fontId="25" fillId="0" borderId="0"/>
    <xf numFmtId="166" fontId="26" fillId="0" borderId="0"/>
    <xf numFmtId="166" fontId="24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4" fillId="0" borderId="0"/>
    <xf numFmtId="166" fontId="25" fillId="0" borderId="0"/>
    <xf numFmtId="166" fontId="27" fillId="0" borderId="0"/>
    <xf numFmtId="166" fontId="25" fillId="0" borderId="0"/>
    <xf numFmtId="166" fontId="24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6" fontId="26" fillId="0" borderId="0"/>
    <xf numFmtId="166" fontId="26" fillId="0" borderId="0"/>
    <xf numFmtId="166" fontId="27" fillId="0" borderId="0"/>
    <xf numFmtId="166" fontId="26" fillId="0" borderId="0"/>
    <xf numFmtId="168" fontId="19" fillId="0" borderId="0"/>
    <xf numFmtId="168" fontId="19" fillId="0" borderId="0"/>
    <xf numFmtId="0" fontId="28" fillId="0" borderId="0"/>
    <xf numFmtId="169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6" fillId="0" borderId="0"/>
    <xf numFmtId="0" fontId="26" fillId="0" borderId="0"/>
    <xf numFmtId="171" fontId="26" fillId="0" borderId="0" applyBorder="0" applyProtection="0"/>
    <xf numFmtId="171" fontId="26" fillId="0" borderId="0" applyBorder="0" applyProtection="0"/>
    <xf numFmtId="171" fontId="26" fillId="0" borderId="0" applyBorder="0" applyProtection="0"/>
    <xf numFmtId="171" fontId="26" fillId="0" borderId="0" applyBorder="0" applyProtection="0"/>
    <xf numFmtId="171" fontId="26" fillId="0" borderId="0" applyBorder="0" applyProtection="0"/>
    <xf numFmtId="9" fontId="26" fillId="0" borderId="0" applyFont="0" applyFill="0" applyBorder="0" applyAlignment="0" applyProtection="0"/>
    <xf numFmtId="9" fontId="26" fillId="0" borderId="0" applyBorder="0" applyProtection="0"/>
    <xf numFmtId="0" fontId="32" fillId="0" borderId="0"/>
    <xf numFmtId="0" fontId="33" fillId="16" borderId="0"/>
    <xf numFmtId="0" fontId="33" fillId="17" borderId="0"/>
    <xf numFmtId="0" fontId="32" fillId="18" borderId="0"/>
    <xf numFmtId="0" fontId="34" fillId="19" borderId="0"/>
    <xf numFmtId="0" fontId="35" fillId="20" borderId="0"/>
    <xf numFmtId="9" fontId="26" fillId="0" borderId="0"/>
    <xf numFmtId="0" fontId="36" fillId="0" borderId="0"/>
    <xf numFmtId="0" fontId="37" fillId="21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22" borderId="0"/>
    <xf numFmtId="0" fontId="43" fillId="0" borderId="0"/>
    <xf numFmtId="0" fontId="43" fillId="0" borderId="0"/>
    <xf numFmtId="0" fontId="43" fillId="0" borderId="0"/>
    <xf numFmtId="0" fontId="44" fillId="22" borderId="23"/>
    <xf numFmtId="0" fontId="26" fillId="0" borderId="0"/>
    <xf numFmtId="172" fontId="26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34" fillId="0" borderId="0"/>
    <xf numFmtId="0" fontId="39" fillId="0" borderId="0"/>
    <xf numFmtId="0" fontId="38" fillId="0" borderId="0"/>
    <xf numFmtId="0" fontId="42" fillId="24" borderId="0"/>
    <xf numFmtId="0" fontId="37" fillId="30" borderId="0"/>
    <xf numFmtId="0" fontId="26" fillId="0" borderId="0"/>
    <xf numFmtId="173" fontId="26" fillId="0" borderId="0"/>
    <xf numFmtId="0" fontId="33" fillId="26" borderId="0"/>
    <xf numFmtId="0" fontId="35" fillId="29" borderId="0"/>
    <xf numFmtId="0" fontId="36" fillId="0" borderId="0"/>
    <xf numFmtId="0" fontId="44" fillId="24" borderId="23"/>
    <xf numFmtId="0" fontId="26" fillId="0" borderId="0"/>
    <xf numFmtId="0" fontId="40" fillId="0" borderId="0"/>
    <xf numFmtId="0" fontId="33" fillId="25" borderId="0"/>
    <xf numFmtId="0" fontId="26" fillId="0" borderId="0"/>
    <xf numFmtId="0" fontId="34" fillId="28" borderId="0"/>
    <xf numFmtId="0" fontId="32" fillId="27" borderId="0"/>
    <xf numFmtId="0" fontId="41" fillId="0" borderId="0"/>
    <xf numFmtId="173" fontId="26" fillId="0" borderId="0"/>
    <xf numFmtId="0" fontId="32" fillId="0" borderId="0"/>
    <xf numFmtId="0" fontId="38" fillId="0" borderId="0"/>
    <xf numFmtId="173" fontId="26" fillId="0" borderId="0"/>
    <xf numFmtId="173" fontId="26" fillId="0" borderId="0"/>
    <xf numFmtId="173" fontId="26" fillId="0" borderId="0"/>
    <xf numFmtId="0" fontId="34" fillId="0" borderId="0"/>
    <xf numFmtId="0" fontId="42" fillId="24" borderId="0"/>
    <xf numFmtId="0" fontId="44" fillId="24" borderId="23"/>
    <xf numFmtId="0" fontId="41" fillId="0" borderId="0"/>
    <xf numFmtId="0" fontId="39" fillId="0" borderId="0"/>
    <xf numFmtId="0" fontId="34" fillId="0" borderId="0"/>
    <xf numFmtId="0" fontId="35" fillId="31" borderId="0"/>
    <xf numFmtId="0" fontId="40" fillId="0" borderId="0"/>
    <xf numFmtId="0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49" fontId="4" fillId="0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49" fontId="5" fillId="0" borderId="3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5" fillId="2" borderId="15" xfId="3" applyFont="1" applyFill="1" applyBorder="1" applyAlignment="1">
      <alignment vertical="center"/>
    </xf>
    <xf numFmtId="0" fontId="5" fillId="2" borderId="16" xfId="3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2" borderId="15" xfId="3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49" fontId="5" fillId="0" borderId="8" xfId="3" applyNumberFormat="1" applyFont="1" applyBorder="1" applyAlignment="1">
      <alignment horizontal="center" vertical="center" wrapText="1"/>
    </xf>
    <xf numFmtId="49" fontId="4" fillId="0" borderId="5" xfId="7" applyNumberFormat="1" applyFont="1" applyFill="1" applyBorder="1" applyAlignment="1" applyProtection="1">
      <alignment vertical="center"/>
      <protection locked="0"/>
    </xf>
    <xf numFmtId="49" fontId="4" fillId="0" borderId="13" xfId="7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3" applyNumberFormat="1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vertical="center"/>
    </xf>
    <xf numFmtId="0" fontId="5" fillId="3" borderId="16" xfId="3" applyFont="1" applyFill="1" applyBorder="1" applyAlignment="1">
      <alignment vertical="center"/>
    </xf>
    <xf numFmtId="0" fontId="5" fillId="3" borderId="11" xfId="3" applyFont="1" applyFill="1" applyBorder="1" applyAlignment="1">
      <alignment vertical="center"/>
    </xf>
    <xf numFmtId="0" fontId="5" fillId="3" borderId="6" xfId="3" applyFont="1" applyFill="1" applyBorder="1" applyAlignment="1">
      <alignment vertical="center"/>
    </xf>
    <xf numFmtId="0" fontId="5" fillId="5" borderId="2" xfId="7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49" fontId="4" fillId="0" borderId="12" xfId="7" applyNumberFormat="1" applyFont="1" applyFill="1" applyBorder="1" applyAlignment="1" applyProtection="1">
      <alignment vertical="center"/>
      <protection locked="0"/>
    </xf>
    <xf numFmtId="49" fontId="4" fillId="0" borderId="19" xfId="7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4" fontId="4" fillId="0" borderId="1" xfId="3" applyNumberFormat="1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vertical="center" wrapText="1"/>
    </xf>
    <xf numFmtId="0" fontId="5" fillId="3" borderId="11" xfId="3" applyFont="1" applyFill="1" applyBorder="1" applyAlignment="1">
      <alignment vertical="center" wrapText="1"/>
    </xf>
    <xf numFmtId="0" fontId="5" fillId="3" borderId="11" xfId="3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vertical="center" wrapText="1"/>
    </xf>
    <xf numFmtId="0" fontId="0" fillId="0" borderId="0" xfId="0" applyFont="1"/>
    <xf numFmtId="49" fontId="12" fillId="9" borderId="3" xfId="0" applyNumberFormat="1" applyFont="1" applyFill="1" applyBorder="1" applyAlignment="1">
      <alignment horizontal="center" vertical="center" wrapText="1"/>
    </xf>
    <xf numFmtId="49" fontId="12" fillId="9" borderId="3" xfId="0" applyNumberFormat="1" applyFont="1" applyFill="1" applyBorder="1" applyAlignment="1">
      <alignment horizontal="center" vertical="center"/>
    </xf>
    <xf numFmtId="49" fontId="5" fillId="5" borderId="9" xfId="7" applyNumberFormat="1" applyFont="1" applyFill="1" applyBorder="1" applyAlignment="1">
      <alignment vertical="center"/>
    </xf>
    <xf numFmtId="0" fontId="5" fillId="5" borderId="9" xfId="7" applyNumberFormat="1" applyFont="1" applyFill="1" applyBorder="1" applyAlignment="1">
      <alignment vertical="center"/>
    </xf>
    <xf numFmtId="49" fontId="5" fillId="5" borderId="2" xfId="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4" fillId="0" borderId="5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1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5" fillId="0" borderId="3" xfId="8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7" borderId="3" xfId="7" applyFont="1" applyFill="1" applyBorder="1" applyAlignment="1">
      <alignment horizontal="center" vertical="center" wrapText="1"/>
    </xf>
    <xf numFmtId="0" fontId="5" fillId="10" borderId="3" xfId="7" applyFont="1" applyFill="1" applyBorder="1" applyAlignment="1">
      <alignment horizontal="center" vertical="center" wrapText="1"/>
    </xf>
    <xf numFmtId="49" fontId="5" fillId="2" borderId="15" xfId="3" applyNumberFormat="1" applyFont="1" applyFill="1" applyBorder="1" applyAlignment="1">
      <alignment horizontal="center" vertical="center"/>
    </xf>
    <xf numFmtId="49" fontId="5" fillId="3" borderId="15" xfId="3" applyNumberFormat="1" applyFont="1" applyFill="1" applyBorder="1" applyAlignment="1">
      <alignment horizontal="center" vertical="center"/>
    </xf>
    <xf numFmtId="0" fontId="4" fillId="4" borderId="2" xfId="5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/>
    </xf>
    <xf numFmtId="0" fontId="4" fillId="4" borderId="9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5" fillId="3" borderId="11" xfId="3" applyNumberFormat="1" applyFont="1" applyFill="1" applyBorder="1" applyAlignment="1">
      <alignment horizontal="center" vertical="center"/>
    </xf>
    <xf numFmtId="49" fontId="5" fillId="0" borderId="22" xfId="3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70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4" fontId="30" fillId="13" borderId="1" xfId="8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2" borderId="15" xfId="3" applyNumberFormat="1" applyFont="1" applyFill="1" applyBorder="1" applyAlignment="1">
      <alignment vertical="center"/>
    </xf>
    <xf numFmtId="49" fontId="5" fillId="3" borderId="15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horizontal="center" vertical="center"/>
    </xf>
    <xf numFmtId="0" fontId="5" fillId="5" borderId="1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5" borderId="7" xfId="7" applyFont="1" applyFill="1" applyBorder="1" applyAlignment="1">
      <alignment horizontal="center" vertical="center" wrapText="1"/>
    </xf>
    <xf numFmtId="0" fontId="5" fillId="5" borderId="17" xfId="7" applyFont="1" applyFill="1" applyBorder="1" applyAlignment="1">
      <alignment horizontal="center" vertical="center" wrapText="1"/>
    </xf>
    <xf numFmtId="0" fontId="5" fillId="5" borderId="2" xfId="7" applyFont="1" applyFill="1" applyBorder="1" applyAlignment="1">
      <alignment horizontal="center" vertical="center" wrapText="1"/>
    </xf>
    <xf numFmtId="0" fontId="5" fillId="5" borderId="10" xfId="7" applyFont="1" applyFill="1" applyBorder="1" applyAlignment="1">
      <alignment horizontal="center" vertical="center" wrapText="1"/>
    </xf>
    <xf numFmtId="0" fontId="5" fillId="10" borderId="1" xfId="7" applyFont="1" applyFill="1" applyBorder="1" applyAlignment="1">
      <alignment horizontal="center" vertical="center" wrapText="1"/>
    </xf>
    <xf numFmtId="0" fontId="5" fillId="7" borderId="1" xfId="7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49" fontId="45" fillId="0" borderId="5" xfId="7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7" fillId="0" borderId="0" xfId="0" applyFont="1" applyFill="1" applyAlignment="1">
      <alignment wrapText="1"/>
    </xf>
    <xf numFmtId="0" fontId="4" fillId="0" borderId="5" xfId="1" applyFont="1" applyFill="1" applyBorder="1" applyAlignment="1">
      <alignment vertical="center"/>
    </xf>
    <xf numFmtId="0" fontId="4" fillId="0" borderId="5" xfId="0" applyFont="1" applyFill="1" applyBorder="1" applyAlignment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48" fillId="0" borderId="0" xfId="0" applyFont="1" applyFill="1" applyAlignment="1">
      <alignment wrapText="1"/>
    </xf>
    <xf numFmtId="0" fontId="14" fillId="7" borderId="5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44" fontId="30" fillId="12" borderId="1" xfId="8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31" fillId="11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vertical="center" wrapText="1"/>
    </xf>
    <xf numFmtId="164" fontId="30" fillId="12" borderId="1" xfId="160" applyNumberFormat="1" applyFont="1" applyFill="1" applyBorder="1" applyAlignment="1">
      <alignment horizontal="center" vertical="center" wrapText="1"/>
    </xf>
    <xf numFmtId="44" fontId="30" fillId="13" borderId="1" xfId="160" applyFont="1" applyFill="1" applyBorder="1" applyAlignment="1">
      <alignment horizontal="center" vertical="center" wrapText="1"/>
    </xf>
    <xf numFmtId="164" fontId="31" fillId="14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4" fillId="0" borderId="0" xfId="0" applyFont="1" applyFill="1" applyBorder="1"/>
    <xf numFmtId="49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Fill="1"/>
    <xf numFmtId="0" fontId="16" fillId="0" borderId="5" xfId="0" applyFont="1" applyFill="1" applyBorder="1" applyAlignment="1">
      <alignment vertical="center"/>
    </xf>
    <xf numFmtId="49" fontId="3" fillId="0" borderId="0" xfId="0" applyNumberFormat="1" applyFont="1" applyAlignment="1"/>
    <xf numFmtId="0" fontId="4" fillId="0" borderId="1" xfId="0" applyFont="1" applyFill="1" applyBorder="1"/>
    <xf numFmtId="49" fontId="3" fillId="0" borderId="2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49" fontId="4" fillId="0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4" fontId="4" fillId="0" borderId="5" xfId="7" applyNumberFormat="1" applyFont="1" applyFill="1" applyBorder="1" applyAlignment="1" applyProtection="1">
      <alignment horizontal="center" vertical="center"/>
      <protection locked="0"/>
    </xf>
    <xf numFmtId="49" fontId="4" fillId="0" borderId="1" xfId="7" applyNumberFormat="1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7" applyNumberFormat="1" applyFont="1" applyFill="1" applyBorder="1" applyAlignment="1" applyProtection="1">
      <alignment vertical="center"/>
      <protection locked="0"/>
    </xf>
    <xf numFmtId="49" fontId="4" fillId="0" borderId="13" xfId="7" applyNumberFormat="1" applyFont="1" applyFill="1" applyBorder="1" applyAlignment="1" applyProtection="1">
      <alignment horizontal="center" vertical="center"/>
      <protection locked="0"/>
    </xf>
    <xf numFmtId="4" fontId="4" fillId="0" borderId="6" xfId="7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49" fontId="4" fillId="0" borderId="12" xfId="7" applyNumberFormat="1" applyFont="1" applyFill="1" applyBorder="1" applyAlignment="1" applyProtection="1">
      <alignment vertical="center"/>
      <protection locked="0"/>
    </xf>
    <xf numFmtId="49" fontId="4" fillId="0" borderId="19" xfId="7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5" borderId="3" xfId="7" applyFont="1" applyFill="1" applyBorder="1" applyAlignment="1">
      <alignment horizontal="center" vertical="center" wrapText="1"/>
    </xf>
    <xf numFmtId="0" fontId="5" fillId="6" borderId="2" xfId="7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4" fillId="0" borderId="5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164" fontId="30" fillId="12" borderId="1" xfId="174" applyNumberFormat="1" applyFont="1" applyFill="1" applyBorder="1" applyAlignment="1">
      <alignment horizontal="center" vertical="center" wrapText="1"/>
    </xf>
    <xf numFmtId="44" fontId="30" fillId="13" borderId="1" xfId="174" applyFont="1" applyFill="1" applyBorder="1" applyAlignment="1">
      <alignment horizontal="center" vertical="center" wrapText="1"/>
    </xf>
    <xf numFmtId="164" fontId="31" fillId="1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4" fontId="4" fillId="0" borderId="1" xfId="7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vertical="center"/>
    </xf>
    <xf numFmtId="4" fontId="4" fillId="0" borderId="18" xfId="7" applyNumberFormat="1" applyFont="1" applyFill="1" applyBorder="1" applyAlignment="1" applyProtection="1">
      <alignment horizontal="center" vertical="center"/>
      <protection locked="0"/>
    </xf>
    <xf numFmtId="4" fontId="4" fillId="0" borderId="12" xfId="7" applyNumberFormat="1" applyFont="1" applyFill="1" applyBorder="1" applyAlignment="1" applyProtection="1">
      <alignment horizontal="center" vertical="center"/>
      <protection locked="0"/>
    </xf>
    <xf numFmtId="0" fontId="4" fillId="0" borderId="12" xfId="7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>
      <alignment horizontal="center" vertical="center"/>
    </xf>
    <xf numFmtId="49" fontId="4" fillId="0" borderId="12" xfId="7" applyNumberFormat="1" applyFont="1" applyFill="1" applyBorder="1" applyAlignment="1" applyProtection="1">
      <alignment horizontal="center" vertical="center"/>
      <protection locked="0"/>
    </xf>
    <xf numFmtId="0" fontId="5" fillId="5" borderId="1" xfId="7" applyFont="1" applyFill="1" applyBorder="1" applyAlignment="1">
      <alignment horizontal="center" vertical="center" wrapText="1"/>
    </xf>
    <xf numFmtId="0" fontId="5" fillId="5" borderId="4" xfId="7" applyFont="1" applyFill="1" applyBorder="1" applyAlignment="1">
      <alignment horizontal="center" vertical="center" wrapText="1"/>
    </xf>
    <xf numFmtId="0" fontId="5" fillId="5" borderId="8" xfId="7" applyFont="1" applyFill="1" applyBorder="1" applyAlignment="1">
      <alignment horizontal="center" vertical="center" wrapText="1"/>
    </xf>
    <xf numFmtId="44" fontId="4" fillId="0" borderId="0" xfId="80" applyFont="1" applyFill="1" applyBorder="1" applyAlignment="1">
      <alignment horizontal="center" vertical="center" wrapText="1"/>
    </xf>
    <xf numFmtId="44" fontId="4" fillId="0" borderId="5" xfId="80" applyFont="1" applyFill="1" applyBorder="1" applyAlignment="1" applyProtection="1">
      <alignment horizontal="center" vertical="center"/>
      <protection locked="0"/>
    </xf>
    <xf numFmtId="44" fontId="6" fillId="0" borderId="1" xfId="80" applyFont="1" applyFill="1" applyBorder="1" applyAlignment="1">
      <alignment horizontal="center" vertical="center"/>
    </xf>
    <xf numFmtId="44" fontId="4" fillId="0" borderId="12" xfId="80" applyFont="1" applyFill="1" applyBorder="1" applyAlignment="1" applyProtection="1">
      <alignment horizontal="center" vertical="center"/>
      <protection locked="0"/>
    </xf>
    <xf numFmtId="44" fontId="6" fillId="0" borderId="12" xfId="80" applyFont="1" applyFill="1" applyBorder="1" applyAlignment="1">
      <alignment horizontal="center" vertical="center"/>
    </xf>
    <xf numFmtId="44" fontId="4" fillId="0" borderId="1" xfId="80" applyFont="1" applyFill="1" applyBorder="1" applyAlignment="1" applyProtection="1">
      <alignment horizontal="center" vertical="center"/>
      <protection locked="0"/>
    </xf>
    <xf numFmtId="44" fontId="6" fillId="0" borderId="5" xfId="80" applyFont="1" applyFill="1" applyBorder="1" applyAlignment="1">
      <alignment horizontal="center" vertical="center"/>
    </xf>
    <xf numFmtId="44" fontId="6" fillId="0" borderId="0" xfId="80" applyFont="1" applyFill="1" applyBorder="1" applyAlignment="1">
      <alignment horizontal="center" vertical="center"/>
    </xf>
    <xf numFmtId="44" fontId="3" fillId="0" borderId="0" xfId="80" applyFont="1" applyAlignment="1">
      <alignment horizontal="center" vertical="center"/>
    </xf>
    <xf numFmtId="44" fontId="5" fillId="5" borderId="1" xfId="80" applyFont="1" applyFill="1" applyBorder="1" applyAlignment="1">
      <alignment horizontal="center" vertical="center" wrapText="1"/>
    </xf>
    <xf numFmtId="44" fontId="5" fillId="5" borderId="3" xfId="80" applyFont="1" applyFill="1" applyBorder="1" applyAlignment="1">
      <alignment horizontal="center" vertical="center" wrapText="1"/>
    </xf>
    <xf numFmtId="44" fontId="0" fillId="0" borderId="0" xfId="80" applyFont="1" applyFill="1" applyAlignment="1">
      <alignment horizontal="center" wrapText="1"/>
    </xf>
    <xf numFmtId="44" fontId="1" fillId="23" borderId="5" xfId="80" applyFont="1" applyFill="1" applyBorder="1" applyAlignment="1">
      <alignment horizontal="center" vertical="center"/>
    </xf>
    <xf numFmtId="44" fontId="6" fillId="0" borderId="6" xfId="80" applyFont="1" applyFill="1" applyBorder="1" applyAlignment="1">
      <alignment horizontal="center" vertical="center"/>
    </xf>
    <xf numFmtId="44" fontId="1" fillId="23" borderId="5" xfId="80" applyFont="1" applyFill="1" applyBorder="1" applyAlignment="1" applyProtection="1">
      <alignment horizontal="center" vertical="center"/>
    </xf>
    <xf numFmtId="49" fontId="4" fillId="0" borderId="11" xfId="7" applyNumberFormat="1" applyFont="1" applyFill="1" applyBorder="1" applyAlignment="1" applyProtection="1">
      <alignment horizontal="center" vertical="center"/>
      <protection locked="0"/>
    </xf>
    <xf numFmtId="44" fontId="4" fillId="0" borderId="11" xfId="80" applyFont="1" applyFill="1" applyBorder="1" applyAlignment="1" applyProtection="1">
      <alignment horizontal="center" vertical="center"/>
      <protection locked="0"/>
    </xf>
    <xf numFmtId="44" fontId="6" fillId="0" borderId="9" xfId="80" applyFont="1" applyFill="1" applyBorder="1" applyAlignment="1">
      <alignment horizontal="center" vertical="center"/>
    </xf>
    <xf numFmtId="4" fontId="4" fillId="0" borderId="11" xfId="7" applyNumberFormat="1" applyFont="1" applyFill="1" applyBorder="1" applyAlignment="1" applyProtection="1">
      <alignment horizontal="center" vertical="center"/>
      <protection locked="0"/>
    </xf>
    <xf numFmtId="0" fontId="4" fillId="0" borderId="11" xfId="7" applyFont="1" applyFill="1" applyBorder="1" applyAlignment="1" applyProtection="1">
      <alignment horizontal="center" vertical="center"/>
      <protection locked="0"/>
    </xf>
    <xf numFmtId="49" fontId="4" fillId="0" borderId="6" xfId="7" applyNumberFormat="1" applyFont="1" applyFill="1" applyBorder="1" applyAlignment="1" applyProtection="1">
      <alignment horizontal="center" vertical="center"/>
      <protection locked="0"/>
    </xf>
    <xf numFmtId="49" fontId="45" fillId="0" borderId="13" xfId="7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 wrapText="1"/>
    </xf>
    <xf numFmtId="44" fontId="5" fillId="0" borderId="27" xfId="8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right" vertical="center" wrapText="1"/>
    </xf>
    <xf numFmtId="44" fontId="5" fillId="5" borderId="4" xfId="80" applyFont="1" applyFill="1" applyBorder="1" applyAlignment="1">
      <alignment vertical="center"/>
    </xf>
    <xf numFmtId="44" fontId="4" fillId="0" borderId="5" xfId="80" applyFont="1" applyFill="1" applyBorder="1" applyAlignment="1" applyProtection="1">
      <alignment vertical="center"/>
      <protection locked="0"/>
    </xf>
    <xf numFmtId="44" fontId="4" fillId="0" borderId="12" xfId="80" applyFont="1" applyFill="1" applyBorder="1" applyAlignment="1" applyProtection="1">
      <alignment vertical="center"/>
      <protection locked="0"/>
    </xf>
    <xf numFmtId="44" fontId="4" fillId="0" borderId="1" xfId="80" applyFont="1" applyFill="1" applyBorder="1" applyAlignment="1" applyProtection="1">
      <alignment vertical="center"/>
      <protection locked="0"/>
    </xf>
    <xf numFmtId="44" fontId="6" fillId="0" borderId="5" xfId="80" applyFont="1" applyFill="1" applyBorder="1" applyAlignment="1">
      <alignment vertical="center"/>
    </xf>
    <xf numFmtId="44" fontId="6" fillId="0" borderId="1" xfId="80" applyFont="1" applyFill="1" applyBorder="1" applyAlignment="1">
      <alignment vertical="center"/>
    </xf>
    <xf numFmtId="44" fontId="6" fillId="0" borderId="0" xfId="80" applyFont="1" applyFill="1" applyBorder="1" applyAlignment="1">
      <alignment vertical="center"/>
    </xf>
    <xf numFmtId="44" fontId="4" fillId="0" borderId="5" xfId="80" applyFont="1" applyBorder="1" applyAlignment="1">
      <alignment vertical="center" wrapText="1"/>
    </xf>
    <xf numFmtId="44" fontId="4" fillId="0" borderId="1" xfId="80" applyFont="1" applyBorder="1" applyAlignment="1">
      <alignment vertical="center" wrapText="1"/>
    </xf>
    <xf numFmtId="44" fontId="4" fillId="0" borderId="12" xfId="80" applyFont="1" applyBorder="1" applyAlignment="1">
      <alignment vertical="center" wrapText="1"/>
    </xf>
    <xf numFmtId="44" fontId="5" fillId="0" borderId="5" xfId="80" applyFont="1" applyBorder="1" applyAlignment="1">
      <alignment vertical="center" wrapText="1"/>
    </xf>
    <xf numFmtId="44" fontId="0" fillId="0" borderId="0" xfId="80" applyFont="1" applyFill="1" applyAlignment="1">
      <alignment wrapText="1"/>
    </xf>
    <xf numFmtId="44" fontId="3" fillId="0" borderId="0" xfId="80" applyFont="1" applyAlignment="1">
      <alignment vertical="center"/>
    </xf>
    <xf numFmtId="44" fontId="5" fillId="0" borderId="0" xfId="80" applyFont="1" applyBorder="1" applyAlignment="1">
      <alignment vertical="center" wrapText="1"/>
    </xf>
    <xf numFmtId="44" fontId="4" fillId="0" borderId="11" xfId="80" applyFont="1" applyFill="1" applyBorder="1" applyAlignment="1" applyProtection="1">
      <alignment vertical="center"/>
      <protection locked="0"/>
    </xf>
    <xf numFmtId="44" fontId="4" fillId="0" borderId="29" xfId="80" applyFont="1" applyBorder="1" applyAlignment="1">
      <alignment vertical="center" wrapText="1"/>
    </xf>
    <xf numFmtId="44" fontId="5" fillId="0" borderId="33" xfId="80" applyFont="1" applyBorder="1" applyAlignment="1">
      <alignment vertical="center" wrapText="1"/>
    </xf>
    <xf numFmtId="44" fontId="5" fillId="0" borderId="3" xfId="80" applyFont="1" applyBorder="1" applyAlignment="1">
      <alignment horizontal="center" vertical="center" wrapText="1"/>
    </xf>
    <xf numFmtId="44" fontId="5" fillId="2" borderId="15" xfId="80" applyFont="1" applyFill="1" applyBorder="1" applyAlignment="1">
      <alignment vertical="center"/>
    </xf>
    <xf numFmtId="44" fontId="4" fillId="0" borderId="1" xfId="80" applyFont="1" applyFill="1" applyBorder="1" applyAlignment="1">
      <alignment vertical="center"/>
    </xf>
    <xf numFmtId="44" fontId="7" fillId="0" borderId="0" xfId="80" applyFont="1" applyBorder="1" applyAlignment="1">
      <alignment vertical="center"/>
    </xf>
    <xf numFmtId="44" fontId="1" fillId="15" borderId="1" xfId="80" applyFont="1" applyFill="1" applyBorder="1" applyAlignment="1">
      <alignment vertical="center"/>
    </xf>
    <xf numFmtId="44" fontId="0" fillId="0" borderId="0" xfId="80" applyFont="1"/>
    <xf numFmtId="44" fontId="1" fillId="15" borderId="1" xfId="80" applyFont="1" applyFill="1" applyBorder="1"/>
    <xf numFmtId="44" fontId="1" fillId="15" borderId="1" xfId="80" applyFont="1" applyFill="1" applyBorder="1" applyAlignment="1" applyProtection="1">
      <alignment vertical="center"/>
    </xf>
    <xf numFmtId="44" fontId="1" fillId="0" borderId="1" xfId="80" applyFont="1" applyFill="1" applyBorder="1" applyAlignment="1" applyProtection="1">
      <alignment vertical="center"/>
    </xf>
    <xf numFmtId="44" fontId="25" fillId="15" borderId="1" xfId="80" applyFont="1" applyFill="1" applyBorder="1" applyAlignment="1">
      <alignment vertical="center"/>
    </xf>
    <xf numFmtId="44" fontId="4" fillId="0" borderId="1" xfId="80" applyFont="1" applyFill="1" applyBorder="1" applyAlignment="1">
      <alignment horizontal="center" vertical="center" wrapText="1"/>
    </xf>
    <xf numFmtId="44" fontId="7" fillId="0" borderId="0" xfId="80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5" fillId="10" borderId="1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44" fontId="4" fillId="0" borderId="20" xfId="80" applyFont="1" applyFill="1" applyBorder="1" applyAlignment="1" applyProtection="1">
      <alignment horizontal="center" vertical="center"/>
      <protection locked="0"/>
    </xf>
    <xf numFmtId="44" fontId="4" fillId="0" borderId="5" xfId="80" applyFont="1" applyFill="1" applyBorder="1" applyAlignment="1" applyProtection="1">
      <alignment horizontal="center" vertical="center"/>
      <protection locked="0"/>
    </xf>
    <xf numFmtId="0" fontId="5" fillId="7" borderId="1" xfId="7" applyFont="1" applyFill="1" applyBorder="1" applyAlignment="1">
      <alignment horizontal="center" vertical="center" wrapText="1"/>
    </xf>
    <xf numFmtId="44" fontId="5" fillId="5" borderId="1" xfId="80" applyFont="1" applyFill="1" applyBorder="1" applyAlignment="1">
      <alignment horizontal="center" vertical="center" wrapText="1"/>
    </xf>
    <xf numFmtId="44" fontId="5" fillId="5" borderId="3" xfId="80" applyFont="1" applyFill="1" applyBorder="1" applyAlignment="1">
      <alignment horizontal="center" vertical="center" wrapText="1"/>
    </xf>
    <xf numFmtId="0" fontId="5" fillId="5" borderId="4" xfId="7" applyFont="1" applyFill="1" applyBorder="1" applyAlignment="1">
      <alignment horizontal="center" vertical="center" wrapText="1"/>
    </xf>
    <xf numFmtId="0" fontId="5" fillId="5" borderId="8" xfId="7" applyFont="1" applyFill="1" applyBorder="1" applyAlignment="1">
      <alignment horizontal="center" vertical="center" wrapText="1"/>
    </xf>
    <xf numFmtId="0" fontId="5" fillId="5" borderId="7" xfId="7" applyFont="1" applyFill="1" applyBorder="1" applyAlignment="1">
      <alignment horizontal="center" vertical="center" wrapText="1"/>
    </xf>
    <xf numFmtId="0" fontId="5" fillId="5" borderId="17" xfId="7" applyFont="1" applyFill="1" applyBorder="1" applyAlignment="1">
      <alignment horizontal="center" vertical="center" wrapText="1"/>
    </xf>
    <xf numFmtId="0" fontId="5" fillId="5" borderId="2" xfId="7" applyFont="1" applyFill="1" applyBorder="1" applyAlignment="1">
      <alignment horizontal="center" vertical="center" wrapText="1"/>
    </xf>
    <xf numFmtId="0" fontId="5" fillId="5" borderId="10" xfId="7" applyFont="1" applyFill="1" applyBorder="1" applyAlignment="1">
      <alignment horizontal="center" vertical="center" wrapText="1"/>
    </xf>
    <xf numFmtId="4" fontId="4" fillId="0" borderId="20" xfId="7" applyNumberFormat="1" applyFont="1" applyFill="1" applyBorder="1" applyAlignment="1" applyProtection="1">
      <alignment horizontal="center" vertical="center"/>
      <protection locked="0"/>
    </xf>
    <xf numFmtId="4" fontId="4" fillId="0" borderId="5" xfId="7" applyNumberFormat="1" applyFont="1" applyFill="1" applyBorder="1" applyAlignment="1" applyProtection="1">
      <alignment horizontal="center" vertical="center"/>
      <protection locked="0"/>
    </xf>
    <xf numFmtId="44" fontId="6" fillId="0" borderId="20" xfId="80" applyFont="1" applyFill="1" applyBorder="1" applyAlignment="1">
      <alignment horizontal="center" vertical="center"/>
    </xf>
    <xf numFmtId="44" fontId="6" fillId="0" borderId="5" xfId="80" applyFont="1" applyFill="1" applyBorder="1" applyAlignment="1">
      <alignment horizontal="center" vertical="center"/>
    </xf>
    <xf numFmtId="44" fontId="5" fillId="5" borderId="7" xfId="80" applyFont="1" applyFill="1" applyBorder="1" applyAlignment="1">
      <alignment horizontal="center" vertical="center" wrapText="1"/>
    </xf>
    <xf numFmtId="44" fontId="5" fillId="5" borderId="17" xfId="80" applyFont="1" applyFill="1" applyBorder="1" applyAlignment="1">
      <alignment horizontal="center" vertical="center" wrapText="1"/>
    </xf>
    <xf numFmtId="0" fontId="5" fillId="10" borderId="2" xfId="7" applyFont="1" applyFill="1" applyBorder="1" applyAlignment="1">
      <alignment horizontal="center" vertical="center" wrapText="1"/>
    </xf>
    <xf numFmtId="0" fontId="5" fillId="10" borderId="9" xfId="7" applyFont="1" applyFill="1" applyBorder="1" applyAlignment="1">
      <alignment horizontal="center" vertical="center" wrapText="1"/>
    </xf>
    <xf numFmtId="0" fontId="5" fillId="10" borderId="4" xfId="7" applyFont="1" applyFill="1" applyBorder="1" applyAlignment="1">
      <alignment horizontal="center" vertical="center" wrapText="1"/>
    </xf>
    <xf numFmtId="0" fontId="5" fillId="6" borderId="7" xfId="7" applyFont="1" applyFill="1" applyBorder="1" applyAlignment="1">
      <alignment horizontal="center" vertical="center" wrapText="1"/>
    </xf>
    <xf numFmtId="0" fontId="5" fillId="6" borderId="17" xfId="7" applyFont="1" applyFill="1" applyBorder="1" applyAlignment="1">
      <alignment horizontal="center" vertical="center" wrapText="1"/>
    </xf>
    <xf numFmtId="0" fontId="5" fillId="6" borderId="2" xfId="7" applyFont="1" applyFill="1" applyBorder="1" applyAlignment="1">
      <alignment horizontal="center" vertical="center" wrapText="1"/>
    </xf>
    <xf numFmtId="0" fontId="5" fillId="6" borderId="9" xfId="7" applyFont="1" applyFill="1" applyBorder="1" applyAlignment="1">
      <alignment horizontal="center" vertical="center" wrapText="1"/>
    </xf>
    <xf numFmtId="0" fontId="5" fillId="7" borderId="2" xfId="7" applyFont="1" applyFill="1" applyBorder="1" applyAlignment="1">
      <alignment horizontal="center" vertical="center" wrapText="1"/>
    </xf>
    <xf numFmtId="0" fontId="5" fillId="7" borderId="9" xfId="7" applyFont="1" applyFill="1" applyBorder="1" applyAlignment="1">
      <alignment horizontal="center" vertical="center" wrapText="1"/>
    </xf>
    <xf numFmtId="0" fontId="5" fillId="7" borderId="4" xfId="7" applyFont="1" applyFill="1" applyBorder="1" applyAlignment="1">
      <alignment horizontal="center" vertical="center" wrapText="1"/>
    </xf>
    <xf numFmtId="0" fontId="5" fillId="5" borderId="9" xfId="7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88">
    <cellStyle name="Accent" xfId="90"/>
    <cellStyle name="Accent 1" xfId="91"/>
    <cellStyle name="Accent 1 5" xfId="128"/>
    <cellStyle name="Accent 2" xfId="92"/>
    <cellStyle name="Accent 2 6" xfId="122"/>
    <cellStyle name="Accent 3" xfId="93"/>
    <cellStyle name="Accent 3 7" xfId="131"/>
    <cellStyle name="Accent 4" xfId="134"/>
    <cellStyle name="Bad" xfId="94"/>
    <cellStyle name="Bad 8" xfId="130"/>
    <cellStyle name="Dziesiętny 2" xfId="161"/>
    <cellStyle name="Error" xfId="95"/>
    <cellStyle name="Error 9" xfId="123"/>
    <cellStyle name="Error 9 2" xfId="145"/>
    <cellStyle name="Excel Built-in Currency" xfId="15"/>
    <cellStyle name="Excel Built-in Hyperlink" xfId="16"/>
    <cellStyle name="Excel Built-in Normal" xfId="17"/>
    <cellStyle name="Excel Built-in Normal 1" xfId="18"/>
    <cellStyle name="Excel Built-in Percent" xfId="96"/>
    <cellStyle name="Footnote" xfId="97"/>
    <cellStyle name="Footnote 11" xfId="124"/>
    <cellStyle name="Good" xfId="98"/>
    <cellStyle name="Good 12" xfId="119"/>
    <cellStyle name="Heading" xfId="19"/>
    <cellStyle name="Heading (user)" xfId="99"/>
    <cellStyle name="Heading (user) 13" xfId="135"/>
    <cellStyle name="Heading 1" xfId="100"/>
    <cellStyle name="Heading 1 13" xfId="143"/>
    <cellStyle name="Heading 1 14" xfId="116"/>
    <cellStyle name="Heading 2" xfId="101"/>
    <cellStyle name="Heading 2 14" xfId="146"/>
    <cellStyle name="Heading 2 15" xfId="127"/>
    <cellStyle name="Heading 3" xfId="117"/>
    <cellStyle name="Heading1" xfId="20"/>
    <cellStyle name="Hiperłącze" xfId="8" builtinId="8"/>
    <cellStyle name="Hiperłącze 2" xfId="9"/>
    <cellStyle name="Hiperłącze 2 2" xfId="21"/>
    <cellStyle name="Hiperłącze 3" xfId="22"/>
    <cellStyle name="Hyperlink" xfId="102"/>
    <cellStyle name="Hyperlink 15" xfId="142"/>
    <cellStyle name="Hyperlink 16" xfId="132"/>
    <cellStyle name="Neutral" xfId="103"/>
    <cellStyle name="Neutral 16" xfId="140"/>
    <cellStyle name="Neutral 17" xfId="118"/>
    <cellStyle name="Normalny" xfId="0" builtinId="0"/>
    <cellStyle name="Normalny 10" xfId="23"/>
    <cellStyle name="Normalny 11" xfId="7"/>
    <cellStyle name="Normalny 11 2" xfId="24"/>
    <cellStyle name="Normalny 12" xfId="25"/>
    <cellStyle name="Normalny 13" xfId="26"/>
    <cellStyle name="Normalny 14" xfId="27"/>
    <cellStyle name="Normalny 15" xfId="81"/>
    <cellStyle name="Normalny 16" xfId="28"/>
    <cellStyle name="Normalny 17" xfId="29"/>
    <cellStyle name="Normalny 18" xfId="30"/>
    <cellStyle name="Normalny 19" xfId="31"/>
    <cellStyle name="Normalny 2" xfId="1"/>
    <cellStyle name="Normalny 2 2" xfId="33"/>
    <cellStyle name="Normalny 2 2 2" xfId="104"/>
    <cellStyle name="Normalny 2 3" xfId="34"/>
    <cellStyle name="Normalny 2 4" xfId="35"/>
    <cellStyle name="Normalny 2 4 2" xfId="36"/>
    <cellStyle name="Normalny 2 5" xfId="32"/>
    <cellStyle name="Normalny 20" xfId="37"/>
    <cellStyle name="Normalny 21" xfId="38"/>
    <cellStyle name="Normalny 22" xfId="39"/>
    <cellStyle name="Normalny 23" xfId="40"/>
    <cellStyle name="Normalny 3" xfId="3"/>
    <cellStyle name="Normalny 3 2" xfId="5"/>
    <cellStyle name="Normalny 3 2 2" xfId="43"/>
    <cellStyle name="Normalny 3 2 2 2" xfId="106"/>
    <cellStyle name="Normalny 3 2 3" xfId="42"/>
    <cellStyle name="Normalny 3 3" xfId="44"/>
    <cellStyle name="Normalny 3 3 2" xfId="105"/>
    <cellStyle name="Normalny 3 4" xfId="45"/>
    <cellStyle name="Normalny 3 5" xfId="41"/>
    <cellStyle name="Normalny 4" xfId="13"/>
    <cellStyle name="Normalny 4 2" xfId="47"/>
    <cellStyle name="Normalny 4 3" xfId="48"/>
    <cellStyle name="Normalny 4 4" xfId="46"/>
    <cellStyle name="Normalny 4 5" xfId="82"/>
    <cellStyle name="Normalny 5" xfId="49"/>
    <cellStyle name="Normalny 6" xfId="50"/>
    <cellStyle name="Normalny 6 2" xfId="51"/>
    <cellStyle name="Normalny 7" xfId="52"/>
    <cellStyle name="Normalny 8" xfId="53"/>
    <cellStyle name="Normalny 9" xfId="14"/>
    <cellStyle name="Note" xfId="107"/>
    <cellStyle name="Note 17" xfId="141"/>
    <cellStyle name="Note 18" xfId="125"/>
    <cellStyle name="Procentowy 2" xfId="54"/>
    <cellStyle name="Procentowy 2 2" xfId="55"/>
    <cellStyle name="Procentowy 2 3" xfId="89"/>
    <cellStyle name="Procentowy 3" xfId="88"/>
    <cellStyle name="Result" xfId="56"/>
    <cellStyle name="Result2" xfId="57"/>
    <cellStyle name="Status" xfId="108"/>
    <cellStyle name="Status 18" xfId="129"/>
    <cellStyle name="Status 19" xfId="120"/>
    <cellStyle name="Tekst objaśnienia 2" xfId="83"/>
    <cellStyle name="Tekst objaśnienia 2 2" xfId="109"/>
    <cellStyle name="Tekst objaśnienia 2 2 2" xfId="133"/>
    <cellStyle name="Text" xfId="110"/>
    <cellStyle name="Text 19" xfId="147"/>
    <cellStyle name="Text 20" xfId="126"/>
    <cellStyle name="Walutowy" xfId="80" builtinId="4"/>
    <cellStyle name="Walutowy 2" xfId="2"/>
    <cellStyle name="Walutowy 2 2" xfId="10"/>
    <cellStyle name="Walutowy 2 2 2" xfId="60"/>
    <cellStyle name="Walutowy 2 2 3" xfId="59"/>
    <cellStyle name="Walutowy 2 2 4" xfId="77"/>
    <cellStyle name="Walutowy 2 2 4 2" xfId="171"/>
    <cellStyle name="Walutowy 2 2 4 3" xfId="184"/>
    <cellStyle name="Walutowy 2 2 4 4" xfId="157"/>
    <cellStyle name="Walutowy 2 2 5" xfId="111"/>
    <cellStyle name="Walutowy 2 2 5 2" xfId="165"/>
    <cellStyle name="Walutowy 2 2 6" xfId="121"/>
    <cellStyle name="Walutowy 2 2 6 2" xfId="178"/>
    <cellStyle name="Walutowy 2 2 7" xfId="151"/>
    <cellStyle name="Walutowy 2 3" xfId="61"/>
    <cellStyle name="Walutowy 2 4" xfId="62"/>
    <cellStyle name="Walutowy 2 5" xfId="58"/>
    <cellStyle name="Walutowy 2 6" xfId="74"/>
    <cellStyle name="Walutowy 2 6 2" xfId="168"/>
    <cellStyle name="Walutowy 2 6 3" xfId="181"/>
    <cellStyle name="Walutowy 2 6 4" xfId="154"/>
    <cellStyle name="Walutowy 2 7" xfId="84"/>
    <cellStyle name="Walutowy 2 7 2" xfId="162"/>
    <cellStyle name="Walutowy 2 8" xfId="175"/>
    <cellStyle name="Walutowy 2 9" xfId="148"/>
    <cellStyle name="Walutowy 3" xfId="4"/>
    <cellStyle name="Walutowy 3 2" xfId="6"/>
    <cellStyle name="Walutowy 3 2 2" xfId="12"/>
    <cellStyle name="Walutowy 3 2 2 2" xfId="65"/>
    <cellStyle name="Walutowy 3 2 2 3" xfId="79"/>
    <cellStyle name="Walutowy 3 2 2 3 2" xfId="173"/>
    <cellStyle name="Walutowy 3 2 2 3 3" xfId="186"/>
    <cellStyle name="Walutowy 3 2 2 3 4" xfId="159"/>
    <cellStyle name="Walutowy 3 2 2 4" xfId="113"/>
    <cellStyle name="Walutowy 3 2 2 4 2" xfId="167"/>
    <cellStyle name="Walutowy 3 2 2 5" xfId="136"/>
    <cellStyle name="Walutowy 3 2 2 5 2" xfId="180"/>
    <cellStyle name="Walutowy 3 2 2 6" xfId="153"/>
    <cellStyle name="Walutowy 3 2 3" xfId="66"/>
    <cellStyle name="Walutowy 3 2 4" xfId="64"/>
    <cellStyle name="Walutowy 3 2 5" xfId="76"/>
    <cellStyle name="Walutowy 3 2 5 2" xfId="170"/>
    <cellStyle name="Walutowy 3 2 5 3" xfId="183"/>
    <cellStyle name="Walutowy 3 2 5 4" xfId="156"/>
    <cellStyle name="Walutowy 3 2 6" xfId="86"/>
    <cellStyle name="Walutowy 3 2 6 2" xfId="164"/>
    <cellStyle name="Walutowy 3 2 7" xfId="177"/>
    <cellStyle name="Walutowy 3 2 8" xfId="150"/>
    <cellStyle name="Walutowy 3 3" xfId="11"/>
    <cellStyle name="Walutowy 3 3 2" xfId="67"/>
    <cellStyle name="Walutowy 3 3 3" xfId="78"/>
    <cellStyle name="Walutowy 3 3 3 2" xfId="172"/>
    <cellStyle name="Walutowy 3 3 3 3" xfId="185"/>
    <cellStyle name="Walutowy 3 3 3 4" xfId="158"/>
    <cellStyle name="Walutowy 3 3 4" xfId="112"/>
    <cellStyle name="Walutowy 3 3 4 2" xfId="166"/>
    <cellStyle name="Walutowy 3 3 5" xfId="137"/>
    <cellStyle name="Walutowy 3 3 5 2" xfId="179"/>
    <cellStyle name="Walutowy 3 3 6" xfId="152"/>
    <cellStyle name="Walutowy 3 4" xfId="68"/>
    <cellStyle name="Walutowy 3 5" xfId="63"/>
    <cellStyle name="Walutowy 3 6" xfId="75"/>
    <cellStyle name="Walutowy 3 6 2" xfId="169"/>
    <cellStyle name="Walutowy 3 6 3" xfId="182"/>
    <cellStyle name="Walutowy 3 6 4" xfId="155"/>
    <cellStyle name="Walutowy 3 7" xfId="85"/>
    <cellStyle name="Walutowy 3 7 2" xfId="163"/>
    <cellStyle name="Walutowy 3 8" xfId="176"/>
    <cellStyle name="Walutowy 3 9" xfId="149"/>
    <cellStyle name="Walutowy 4" xfId="69"/>
    <cellStyle name="Walutowy 4 2" xfId="70"/>
    <cellStyle name="Walutowy 4 2 2" xfId="114"/>
    <cellStyle name="Walutowy 4 2 3" xfId="138"/>
    <cellStyle name="Walutowy 4 3" xfId="87"/>
    <cellStyle name="Walutowy 5" xfId="71"/>
    <cellStyle name="Walutowy 5 2" xfId="72"/>
    <cellStyle name="Walutowy 6" xfId="73"/>
    <cellStyle name="Walutowy 7" xfId="174"/>
    <cellStyle name="Walutowy 8" xfId="187"/>
    <cellStyle name="Walutowy 9" xfId="160"/>
    <cellStyle name="Warning" xfId="115"/>
    <cellStyle name="Warning 20" xfId="144"/>
    <cellStyle name="Warning 21" xfId="139"/>
  </cellStyles>
  <dxfs count="0"/>
  <tableStyles count="0" defaultTableStyle="TableStyleMedium2" defaultPivotStyle="PivotStyleLight16"/>
  <colors>
    <mruColors>
      <color rgb="FFCCFFFF"/>
      <color rgb="FFFFCC00"/>
      <color rgb="FFE9EFF7"/>
      <color rgb="FF077CE7"/>
      <color rgb="FF11C1FF"/>
      <color rgb="FFAE5858"/>
      <color rgb="FF89C5FB"/>
      <color rgb="FF79BDFB"/>
      <color rgb="FF101B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Normal="100" workbookViewId="0">
      <pane ySplit="2" topLeftCell="A3" activePane="bottomLeft" state="frozen"/>
      <selection pane="bottomLeft" activeCell="D26" sqref="D26"/>
    </sheetView>
  </sheetViews>
  <sheetFormatPr defaultRowHeight="14.25"/>
  <cols>
    <col min="1" max="1" width="6.7109375" style="17" customWidth="1"/>
    <col min="2" max="2" width="52.140625" style="1" customWidth="1"/>
    <col min="3" max="3" width="32.28515625" style="20" customWidth="1"/>
    <col min="4" max="4" width="24.140625" style="20" customWidth="1"/>
    <col min="5" max="5" width="10.42578125" style="17" customWidth="1"/>
    <col min="6" max="6" width="10.85546875" style="17" bestFit="1" customWidth="1"/>
    <col min="7" max="7" width="11.28515625" style="17" customWidth="1"/>
    <col min="8" max="8" width="18.28515625" style="18" customWidth="1"/>
    <col min="9" max="9" width="22.140625" style="18" customWidth="1"/>
    <col min="10" max="10" width="31.85546875" style="20" customWidth="1"/>
    <col min="11" max="11" width="12.28515625" style="17" customWidth="1"/>
    <col min="12" max="12" width="15.5703125" style="17" customWidth="1"/>
    <col min="13" max="13" width="47.7109375" style="84" customWidth="1"/>
    <col min="14" max="14" width="114.140625" style="1" customWidth="1"/>
    <col min="15" max="16384" width="9.140625" style="17"/>
  </cols>
  <sheetData>
    <row r="1" spans="1:15" ht="21" customHeight="1">
      <c r="A1" s="85"/>
      <c r="B1" s="86"/>
      <c r="C1" s="329" t="s">
        <v>27</v>
      </c>
      <c r="D1" s="329"/>
      <c r="E1" s="85"/>
      <c r="F1" s="85"/>
      <c r="G1" s="85"/>
      <c r="H1" s="87"/>
      <c r="I1" s="87"/>
      <c r="J1" s="88"/>
      <c r="K1" s="329" t="s">
        <v>28</v>
      </c>
      <c r="L1" s="329"/>
      <c r="M1" s="89"/>
      <c r="N1" s="86"/>
    </row>
    <row r="2" spans="1:15" ht="29.25" thickBot="1">
      <c r="A2" s="90" t="s">
        <v>0</v>
      </c>
      <c r="B2" s="90" t="s">
        <v>29</v>
      </c>
      <c r="C2" s="90" t="s">
        <v>30</v>
      </c>
      <c r="D2" s="90" t="s">
        <v>31</v>
      </c>
      <c r="E2" s="90" t="s">
        <v>32</v>
      </c>
      <c r="F2" s="90" t="s">
        <v>33</v>
      </c>
      <c r="G2" s="93" t="s">
        <v>34</v>
      </c>
      <c r="H2" s="93" t="s">
        <v>35</v>
      </c>
      <c r="I2" s="93" t="s">
        <v>36</v>
      </c>
      <c r="J2" s="90" t="s">
        <v>37</v>
      </c>
      <c r="K2" s="90" t="s">
        <v>38</v>
      </c>
      <c r="L2" s="90" t="s">
        <v>39</v>
      </c>
      <c r="M2" s="93" t="s">
        <v>102</v>
      </c>
      <c r="N2" s="90" t="s">
        <v>40</v>
      </c>
    </row>
    <row r="3" spans="1:15" s="242" customFormat="1" ht="15" thickTop="1">
      <c r="A3" s="164"/>
      <c r="B3" s="193" t="s">
        <v>131</v>
      </c>
      <c r="C3" s="332" t="s">
        <v>138</v>
      </c>
      <c r="D3" s="332" t="s">
        <v>139</v>
      </c>
      <c r="E3" s="165" t="s">
        <v>203</v>
      </c>
      <c r="F3" s="165"/>
      <c r="G3" s="165" t="s">
        <v>136</v>
      </c>
      <c r="H3" s="165" t="s">
        <v>137</v>
      </c>
      <c r="I3" s="334" t="s">
        <v>142</v>
      </c>
      <c r="J3" s="336" t="s">
        <v>143</v>
      </c>
      <c r="K3" s="330">
        <v>37</v>
      </c>
      <c r="L3" s="330"/>
      <c r="M3" s="325"/>
      <c r="N3" s="327"/>
      <c r="O3" s="242" t="s">
        <v>103</v>
      </c>
    </row>
    <row r="4" spans="1:15" s="242" customFormat="1">
      <c r="A4" s="230">
        <v>1</v>
      </c>
      <c r="B4" s="255" t="s">
        <v>132</v>
      </c>
      <c r="C4" s="333"/>
      <c r="D4" s="333"/>
      <c r="E4" s="231" t="s">
        <v>203</v>
      </c>
      <c r="F4" s="231"/>
      <c r="G4" s="231" t="s">
        <v>140</v>
      </c>
      <c r="H4" s="231" t="s">
        <v>141</v>
      </c>
      <c r="I4" s="335"/>
      <c r="J4" s="337"/>
      <c r="K4" s="331"/>
      <c r="L4" s="331"/>
      <c r="M4" s="326"/>
      <c r="N4" s="328"/>
      <c r="O4" s="242" t="s">
        <v>103</v>
      </c>
    </row>
    <row r="5" spans="1:15" s="242" customFormat="1">
      <c r="A5" s="230">
        <v>2</v>
      </c>
      <c r="B5" s="255" t="s">
        <v>391</v>
      </c>
      <c r="C5" s="165" t="s">
        <v>205</v>
      </c>
      <c r="D5" s="165" t="s">
        <v>392</v>
      </c>
      <c r="E5" s="231" t="s">
        <v>395</v>
      </c>
      <c r="F5" s="231"/>
      <c r="G5" s="231" t="s">
        <v>393</v>
      </c>
      <c r="H5" s="231" t="s">
        <v>394</v>
      </c>
      <c r="I5" s="166" t="s">
        <v>176</v>
      </c>
      <c r="J5" s="167"/>
      <c r="K5" s="164">
        <v>1</v>
      </c>
      <c r="L5" s="164"/>
      <c r="M5" s="189"/>
      <c r="N5" s="201"/>
    </row>
    <row r="6" spans="1:15" s="242" customFormat="1">
      <c r="A6" s="230">
        <v>3</v>
      </c>
      <c r="B6" s="195" t="s">
        <v>133</v>
      </c>
      <c r="C6" s="145" t="s">
        <v>144</v>
      </c>
      <c r="D6" s="145" t="s">
        <v>139</v>
      </c>
      <c r="E6" s="145" t="s">
        <v>180</v>
      </c>
      <c r="F6" s="145"/>
      <c r="G6" s="145" t="s">
        <v>145</v>
      </c>
      <c r="H6" s="145" t="s">
        <v>146</v>
      </c>
      <c r="I6" s="146" t="s">
        <v>178</v>
      </c>
      <c r="J6" s="144" t="s">
        <v>179</v>
      </c>
      <c r="K6" s="144">
        <v>12</v>
      </c>
      <c r="L6" s="144"/>
      <c r="M6" s="204"/>
      <c r="N6" s="256"/>
    </row>
    <row r="7" spans="1:15" s="242" customFormat="1">
      <c r="A7" s="230">
        <v>4</v>
      </c>
      <c r="B7" s="255" t="s">
        <v>134</v>
      </c>
      <c r="C7" s="231" t="s">
        <v>147</v>
      </c>
      <c r="D7" s="231" t="s">
        <v>139</v>
      </c>
      <c r="E7" s="231" t="s">
        <v>148</v>
      </c>
      <c r="F7" s="231"/>
      <c r="G7" s="231" t="s">
        <v>149</v>
      </c>
      <c r="H7" s="231" t="s">
        <v>150</v>
      </c>
      <c r="I7" s="166" t="s">
        <v>176</v>
      </c>
      <c r="J7" s="230" t="s">
        <v>177</v>
      </c>
      <c r="K7" s="230">
        <v>2</v>
      </c>
      <c r="L7" s="230"/>
      <c r="M7" s="198"/>
      <c r="N7" s="256"/>
    </row>
    <row r="8" spans="1:15" s="209" customFormat="1">
      <c r="A8" s="211">
        <v>5</v>
      </c>
      <c r="B8" s="210" t="s">
        <v>396</v>
      </c>
      <c r="C8" s="211" t="s">
        <v>239</v>
      </c>
      <c r="D8" s="211" t="s">
        <v>139</v>
      </c>
      <c r="E8" s="211" t="s">
        <v>398</v>
      </c>
      <c r="F8" s="211"/>
      <c r="G8" s="211">
        <v>385716310</v>
      </c>
      <c r="H8" s="254" t="s">
        <v>397</v>
      </c>
      <c r="I8" s="254"/>
      <c r="J8" s="210"/>
      <c r="K8" s="211">
        <v>4</v>
      </c>
      <c r="L8" s="211"/>
      <c r="M8" s="191"/>
      <c r="N8" s="210"/>
    </row>
    <row r="9" spans="1:15" s="209" customFormat="1">
      <c r="A9" s="152"/>
      <c r="B9" s="188" t="s">
        <v>118</v>
      </c>
      <c r="C9" s="188"/>
      <c r="D9" s="188"/>
      <c r="E9" s="188"/>
      <c r="F9" s="188"/>
      <c r="G9" s="188"/>
      <c r="H9" s="188"/>
      <c r="I9" s="177"/>
      <c r="J9" s="188"/>
      <c r="K9" s="188"/>
      <c r="L9" s="188"/>
      <c r="M9" s="188"/>
      <c r="N9" s="178"/>
    </row>
    <row r="10" spans="1:15" s="242" customFormat="1">
      <c r="A10" s="230">
        <v>6</v>
      </c>
      <c r="B10" s="255" t="s">
        <v>154</v>
      </c>
      <c r="C10" s="231" t="s">
        <v>151</v>
      </c>
      <c r="D10" s="231" t="s">
        <v>139</v>
      </c>
      <c r="E10" s="231" t="s">
        <v>152</v>
      </c>
      <c r="F10" s="231"/>
      <c r="G10" s="231" t="s">
        <v>153</v>
      </c>
      <c r="H10" s="231" t="s">
        <v>155</v>
      </c>
      <c r="I10" s="165" t="s">
        <v>156</v>
      </c>
      <c r="J10" s="231" t="s">
        <v>157</v>
      </c>
      <c r="K10" s="230">
        <v>29</v>
      </c>
      <c r="L10" s="230">
        <v>22</v>
      </c>
      <c r="M10" s="198"/>
      <c r="N10" s="256"/>
    </row>
    <row r="11" spans="1:15" s="242" customFormat="1">
      <c r="A11" s="230">
        <v>7</v>
      </c>
      <c r="B11" s="255" t="s">
        <v>161</v>
      </c>
      <c r="C11" s="231" t="s">
        <v>158</v>
      </c>
      <c r="D11" s="231" t="s">
        <v>139</v>
      </c>
      <c r="E11" s="231" t="s">
        <v>152</v>
      </c>
      <c r="F11" s="231"/>
      <c r="G11" s="231" t="s">
        <v>159</v>
      </c>
      <c r="H11" s="231" t="s">
        <v>160</v>
      </c>
      <c r="I11" s="165" t="s">
        <v>162</v>
      </c>
      <c r="J11" s="231" t="s">
        <v>163</v>
      </c>
      <c r="K11" s="230">
        <v>31</v>
      </c>
      <c r="L11" s="230">
        <v>24</v>
      </c>
      <c r="M11" s="198"/>
      <c r="N11" s="256"/>
    </row>
    <row r="12" spans="1:15" s="242" customFormat="1">
      <c r="A12" s="144">
        <v>8</v>
      </c>
      <c r="B12" s="195" t="s">
        <v>175</v>
      </c>
      <c r="C12" s="145" t="s">
        <v>164</v>
      </c>
      <c r="D12" s="145" t="s">
        <v>139</v>
      </c>
      <c r="E12" s="145" t="s">
        <v>152</v>
      </c>
      <c r="F12" s="145"/>
      <c r="G12" s="145" t="s">
        <v>165</v>
      </c>
      <c r="H12" s="145" t="s">
        <v>166</v>
      </c>
      <c r="I12" s="161" t="s">
        <v>167</v>
      </c>
      <c r="J12" s="145" t="s">
        <v>168</v>
      </c>
      <c r="K12" s="144">
        <v>26</v>
      </c>
      <c r="L12" s="144">
        <v>20</v>
      </c>
      <c r="M12" s="204"/>
      <c r="N12" s="256"/>
    </row>
    <row r="13" spans="1:15" s="242" customFormat="1">
      <c r="A13" s="230">
        <v>9</v>
      </c>
      <c r="B13" s="255" t="s">
        <v>174</v>
      </c>
      <c r="C13" s="231" t="s">
        <v>169</v>
      </c>
      <c r="D13" s="231" t="s">
        <v>139</v>
      </c>
      <c r="E13" s="231" t="s">
        <v>152</v>
      </c>
      <c r="F13" s="231"/>
      <c r="G13" s="231" t="s">
        <v>170</v>
      </c>
      <c r="H13" s="231" t="s">
        <v>171</v>
      </c>
      <c r="I13" s="165" t="s">
        <v>172</v>
      </c>
      <c r="J13" s="231" t="s">
        <v>173</v>
      </c>
      <c r="K13" s="230">
        <v>32</v>
      </c>
      <c r="L13" s="230">
        <v>26</v>
      </c>
      <c r="M13" s="198"/>
      <c r="N13" s="256"/>
    </row>
    <row r="14" spans="1:15" s="242" customFormat="1">
      <c r="A14" s="230">
        <v>10</v>
      </c>
      <c r="B14" s="255" t="s">
        <v>135</v>
      </c>
      <c r="C14" s="231" t="s">
        <v>181</v>
      </c>
      <c r="D14" s="231" t="s">
        <v>139</v>
      </c>
      <c r="E14" s="231" t="s">
        <v>152</v>
      </c>
      <c r="F14" s="231"/>
      <c r="G14" s="231" t="s">
        <v>182</v>
      </c>
      <c r="H14" s="231" t="s">
        <v>183</v>
      </c>
      <c r="I14" s="165" t="s">
        <v>184</v>
      </c>
      <c r="J14" s="231" t="s">
        <v>185</v>
      </c>
      <c r="K14" s="230">
        <v>31</v>
      </c>
      <c r="L14" s="230">
        <v>23</v>
      </c>
      <c r="M14" s="198"/>
      <c r="N14" s="256"/>
    </row>
    <row r="15" spans="1:15" s="98" customFormat="1">
      <c r="A15" s="147"/>
      <c r="B15" s="148"/>
      <c r="C15" s="149"/>
      <c r="D15" s="149"/>
      <c r="E15" s="149"/>
      <c r="F15" s="149"/>
      <c r="G15" s="149"/>
      <c r="H15" s="149"/>
      <c r="I15" s="149"/>
      <c r="J15" s="149"/>
      <c r="K15" s="147"/>
      <c r="L15" s="147"/>
      <c r="M15" s="150"/>
      <c r="N15" s="151"/>
    </row>
    <row r="16" spans="1:15" s="98" customFormat="1">
      <c r="A16" s="147"/>
      <c r="B16" s="148"/>
      <c r="C16" s="149"/>
      <c r="D16" s="149"/>
      <c r="E16" s="149"/>
      <c r="F16" s="149"/>
      <c r="G16" s="149"/>
      <c r="H16" s="149"/>
      <c r="I16" s="149"/>
      <c r="J16" s="149"/>
      <c r="K16" s="147"/>
      <c r="L16" s="147"/>
      <c r="M16" s="150"/>
      <c r="N16" s="151"/>
    </row>
    <row r="17" spans="1:14" s="19" customFormat="1">
      <c r="B17" s="81"/>
      <c r="G17" s="82"/>
      <c r="H17" s="75"/>
      <c r="I17" s="76"/>
      <c r="M17" s="83"/>
      <c r="N17" s="81"/>
    </row>
    <row r="18" spans="1:14" s="19" customFormat="1" ht="15" thickBot="1">
      <c r="A18" s="90" t="s">
        <v>0</v>
      </c>
      <c r="B18" s="91" t="s">
        <v>93</v>
      </c>
      <c r="G18" s="82"/>
      <c r="H18" s="75"/>
      <c r="I18" s="76"/>
      <c r="M18" s="83"/>
      <c r="N18" s="81"/>
    </row>
    <row r="19" spans="1:14" s="229" customFormat="1" ht="15" thickTop="1">
      <c r="A19" s="23">
        <v>1</v>
      </c>
      <c r="B19" s="192" t="s">
        <v>186</v>
      </c>
      <c r="H19" s="202"/>
      <c r="I19" s="228"/>
      <c r="M19" s="202"/>
    </row>
    <row r="20" spans="1:14" s="229" customFormat="1">
      <c r="A20" s="23">
        <v>2</v>
      </c>
      <c r="B20" s="192" t="s">
        <v>187</v>
      </c>
      <c r="H20" s="202"/>
      <c r="I20" s="228"/>
      <c r="M20" s="202"/>
    </row>
    <row r="21" spans="1:14" s="229" customFormat="1">
      <c r="A21" s="23">
        <v>3</v>
      </c>
      <c r="B21" s="192" t="s">
        <v>188</v>
      </c>
      <c r="H21" s="202"/>
      <c r="I21" s="228"/>
      <c r="M21" s="202"/>
    </row>
    <row r="22" spans="1:14" s="229" customFormat="1">
      <c r="A22" s="23">
        <v>4</v>
      </c>
      <c r="B22" s="192" t="s">
        <v>189</v>
      </c>
      <c r="H22" s="202"/>
      <c r="I22" s="228"/>
      <c r="M22" s="202"/>
    </row>
    <row r="23" spans="1:14" s="229" customFormat="1">
      <c r="A23" s="23">
        <v>5</v>
      </c>
      <c r="B23" s="192" t="s">
        <v>190</v>
      </c>
      <c r="H23" s="202"/>
      <c r="I23" s="228"/>
      <c r="M23" s="202"/>
    </row>
    <row r="24" spans="1:14" s="229" customFormat="1">
      <c r="A24" s="23">
        <v>6</v>
      </c>
      <c r="B24" s="192" t="s">
        <v>191</v>
      </c>
      <c r="H24" s="202"/>
      <c r="I24" s="228"/>
      <c r="M24" s="202"/>
    </row>
    <row r="25" spans="1:14" s="229" customFormat="1">
      <c r="A25" s="23">
        <v>7</v>
      </c>
      <c r="B25" s="192" t="s">
        <v>192</v>
      </c>
      <c r="H25" s="202"/>
      <c r="I25" s="228"/>
      <c r="M25" s="202"/>
    </row>
    <row r="26" spans="1:14" s="229" customFormat="1">
      <c r="A26" s="23">
        <v>8</v>
      </c>
      <c r="B26" s="192" t="s">
        <v>193</v>
      </c>
      <c r="H26" s="202"/>
      <c r="I26" s="228"/>
      <c r="M26" s="202"/>
    </row>
    <row r="27" spans="1:14" s="229" customFormat="1">
      <c r="A27" s="23">
        <v>9</v>
      </c>
      <c r="B27" s="192" t="s">
        <v>194</v>
      </c>
      <c r="H27" s="202"/>
      <c r="I27" s="228"/>
      <c r="M27" s="202"/>
    </row>
    <row r="28" spans="1:14" s="229" customFormat="1">
      <c r="A28" s="23">
        <v>10</v>
      </c>
      <c r="B28" s="192" t="s">
        <v>195</v>
      </c>
      <c r="H28" s="202"/>
      <c r="I28" s="228"/>
      <c r="M28" s="202"/>
    </row>
    <row r="29" spans="1:14" s="229" customFormat="1">
      <c r="A29" s="23">
        <v>11</v>
      </c>
      <c r="B29" s="192" t="s">
        <v>196</v>
      </c>
      <c r="H29" s="202"/>
      <c r="I29" s="228"/>
      <c r="M29" s="202"/>
    </row>
    <row r="30" spans="1:14" s="229" customFormat="1">
      <c r="A30" s="23">
        <v>12</v>
      </c>
      <c r="B30" s="192" t="s">
        <v>197</v>
      </c>
      <c r="H30" s="202"/>
      <c r="I30" s="228"/>
      <c r="M30" s="202"/>
    </row>
    <row r="31" spans="1:14" s="229" customFormat="1">
      <c r="A31" s="23">
        <v>13</v>
      </c>
      <c r="B31" s="210" t="s">
        <v>198</v>
      </c>
      <c r="H31" s="202"/>
      <c r="I31" s="228"/>
      <c r="M31" s="202"/>
    </row>
    <row r="32" spans="1:14" s="229" customFormat="1">
      <c r="A32" s="23">
        <v>14</v>
      </c>
      <c r="B32" s="210" t="s">
        <v>199</v>
      </c>
      <c r="H32" s="202"/>
      <c r="I32" s="228"/>
      <c r="M32" s="202"/>
    </row>
    <row r="33" spans="1:14" s="229" customFormat="1">
      <c r="A33" s="23">
        <v>15</v>
      </c>
      <c r="B33" s="210" t="s">
        <v>200</v>
      </c>
      <c r="H33" s="202"/>
      <c r="I33" s="228"/>
      <c r="M33" s="202"/>
    </row>
    <row r="34" spans="1:14" s="229" customFormat="1">
      <c r="A34" s="23">
        <v>16</v>
      </c>
      <c r="B34" s="210" t="s">
        <v>201</v>
      </c>
      <c r="H34" s="202"/>
      <c r="I34" s="228"/>
      <c r="M34" s="202"/>
    </row>
    <row r="35" spans="1:14" s="229" customFormat="1">
      <c r="A35" s="23">
        <v>17</v>
      </c>
      <c r="B35" s="210" t="s">
        <v>202</v>
      </c>
      <c r="H35" s="202"/>
      <c r="I35" s="228"/>
      <c r="M35" s="202"/>
    </row>
    <row r="36" spans="1:14" s="19" customFormat="1" ht="15">
      <c r="B36" s="1"/>
      <c r="C36" s="92"/>
      <c r="D36" s="92"/>
      <c r="G36" s="82"/>
      <c r="H36" s="75"/>
      <c r="I36" s="76"/>
      <c r="M36" s="83"/>
      <c r="N36" s="81"/>
    </row>
    <row r="37" spans="1:14" s="19" customFormat="1" ht="15" thickBot="1">
      <c r="A37" s="90" t="s">
        <v>0</v>
      </c>
      <c r="B37" s="91" t="s">
        <v>41</v>
      </c>
      <c r="C37" s="90" t="s">
        <v>30</v>
      </c>
      <c r="D37" s="90" t="s">
        <v>31</v>
      </c>
      <c r="E37" s="93" t="s">
        <v>34</v>
      </c>
      <c r="F37" s="94" t="s">
        <v>35</v>
      </c>
      <c r="H37" s="75"/>
      <c r="I37" s="76"/>
      <c r="M37" s="83"/>
      <c r="N37" s="81"/>
    </row>
    <row r="38" spans="1:14" s="20" customFormat="1" ht="15" thickTop="1">
      <c r="A38" s="22">
        <v>1</v>
      </c>
      <c r="B38" s="73" t="s">
        <v>204</v>
      </c>
      <c r="C38" s="74" t="s">
        <v>205</v>
      </c>
      <c r="D38" s="74" t="s">
        <v>139</v>
      </c>
      <c r="E38" s="21"/>
      <c r="F38" s="21"/>
      <c r="H38" s="18"/>
      <c r="I38" s="18"/>
      <c r="K38" s="17"/>
      <c r="L38" s="17"/>
      <c r="M38" s="84"/>
      <c r="N38" s="1"/>
    </row>
  </sheetData>
  <mergeCells count="10">
    <mergeCell ref="M3:M4"/>
    <mergeCell ref="N3:N4"/>
    <mergeCell ref="C1:D1"/>
    <mergeCell ref="K1:L1"/>
    <mergeCell ref="K3:K4"/>
    <mergeCell ref="L3:L4"/>
    <mergeCell ref="C3:C4"/>
    <mergeCell ref="D3:D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zoomScaleNormal="100" workbookViewId="0">
      <selection activeCell="C31" sqref="C31"/>
    </sheetView>
  </sheetViews>
  <sheetFormatPr defaultRowHeight="14.25"/>
  <cols>
    <col min="1" max="1" width="7.7109375" style="2" customWidth="1"/>
    <col min="2" max="2" width="47.5703125" style="2" customWidth="1"/>
    <col min="3" max="3" width="33.5703125" style="308" customWidth="1"/>
    <col min="4" max="4" width="19.28515625" style="2" customWidth="1"/>
    <col min="5" max="5" width="21.42578125" style="276" customWidth="1"/>
    <col min="6" max="6" width="20.5703125" style="276" customWidth="1"/>
    <col min="7" max="8" width="15.140625" style="170" customWidth="1"/>
    <col min="9" max="9" width="13.42578125" style="170" customWidth="1"/>
    <col min="10" max="10" width="21" style="170" customWidth="1"/>
    <col min="11" max="14" width="26" style="170" customWidth="1"/>
    <col min="15" max="15" width="17.5703125" style="170" customWidth="1"/>
    <col min="16" max="16" width="56.5703125" style="170" customWidth="1"/>
    <col min="17" max="17" width="24.5703125" style="170" customWidth="1"/>
    <col min="18" max="19" width="16.85546875" style="170" customWidth="1"/>
    <col min="20" max="20" width="20.42578125" style="170" customWidth="1"/>
    <col min="21" max="21" width="21.7109375" style="2" customWidth="1"/>
    <col min="22" max="23" width="31.85546875" style="2" customWidth="1"/>
    <col min="24" max="24" width="22" style="2" customWidth="1"/>
    <col min="25" max="25" width="20.28515625" style="2" customWidth="1"/>
    <col min="26" max="26" width="16" style="2" customWidth="1"/>
    <col min="27" max="27" width="20.140625" style="2" customWidth="1"/>
    <col min="28" max="28" width="21" style="2" customWidth="1"/>
    <col min="29" max="29" width="14.85546875" style="2" customWidth="1"/>
    <col min="30" max="30" width="24.28515625" style="2" customWidth="1"/>
    <col min="31" max="31" width="23.28515625" style="2" customWidth="1"/>
    <col min="32" max="32" width="15.28515625" style="2" customWidth="1"/>
    <col min="33" max="33" width="19.42578125" style="2" customWidth="1"/>
    <col min="34" max="34" width="21.5703125" style="2" customWidth="1"/>
    <col min="35" max="36" width="19.5703125" style="2" customWidth="1"/>
    <col min="37" max="41" width="15.140625" style="2" customWidth="1"/>
    <col min="42" max="44" width="23.42578125" style="2" customWidth="1"/>
    <col min="45" max="45" width="19.140625" style="2" customWidth="1"/>
    <col min="46" max="46" width="39.85546875" style="2" customWidth="1"/>
    <col min="47" max="47" width="27.85546875" style="2" customWidth="1"/>
    <col min="48" max="49" width="19.140625" style="2" customWidth="1"/>
    <col min="50" max="50" width="31" style="2" customWidth="1"/>
    <col min="51" max="16384" width="9.140625" style="2"/>
  </cols>
  <sheetData>
    <row r="1" spans="1:50" s="26" customFormat="1" ht="16.5" customHeight="1">
      <c r="A1" s="97" t="s">
        <v>206</v>
      </c>
      <c r="B1" s="96" t="str">
        <f>'Zakładka nr 1'!B3&amp;" / "&amp;'Zakładka nr 1'!B4</f>
        <v>Gmina Popów / Urząd Gminy Popów</v>
      </c>
      <c r="C1" s="296"/>
      <c r="D1" s="25"/>
      <c r="E1" s="268"/>
      <c r="F1" s="268"/>
      <c r="G1" s="213"/>
      <c r="H1" s="213"/>
      <c r="I1" s="213"/>
      <c r="J1" s="213"/>
      <c r="K1" s="213"/>
      <c r="L1" s="213"/>
      <c r="M1" s="213"/>
      <c r="N1" s="196"/>
      <c r="O1" s="196"/>
      <c r="P1" s="196"/>
      <c r="Q1" s="196"/>
      <c r="R1" s="196"/>
      <c r="S1" s="196"/>
      <c r="T1" s="196"/>
    </row>
    <row r="2" spans="1:50" s="27" customFormat="1" ht="15.75" customHeight="1">
      <c r="A2" s="341" t="s">
        <v>0</v>
      </c>
      <c r="B2" s="350" t="s">
        <v>44</v>
      </c>
      <c r="C2" s="346" t="s">
        <v>24</v>
      </c>
      <c r="D2" s="352" t="s">
        <v>71</v>
      </c>
      <c r="E2" s="346" t="s">
        <v>105</v>
      </c>
      <c r="F2" s="346" t="s">
        <v>17</v>
      </c>
      <c r="G2" s="348" t="s">
        <v>45</v>
      </c>
      <c r="H2" s="341" t="s">
        <v>46</v>
      </c>
      <c r="I2" s="341" t="s">
        <v>47</v>
      </c>
      <c r="J2" s="341" t="s">
        <v>420</v>
      </c>
      <c r="K2" s="341" t="s">
        <v>48</v>
      </c>
      <c r="L2" s="341"/>
      <c r="M2" s="341"/>
      <c r="N2" s="341"/>
      <c r="O2" s="341" t="s">
        <v>49</v>
      </c>
      <c r="P2" s="341" t="s">
        <v>115</v>
      </c>
      <c r="Q2" s="339" t="s">
        <v>50</v>
      </c>
      <c r="R2" s="339" t="s">
        <v>86</v>
      </c>
      <c r="S2" s="339"/>
      <c r="T2" s="249" t="s">
        <v>84</v>
      </c>
      <c r="U2" s="345" t="s">
        <v>4</v>
      </c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38" t="s">
        <v>51</v>
      </c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</row>
    <row r="3" spans="1:50" s="28" customFormat="1" ht="77.25" thickBot="1">
      <c r="A3" s="342"/>
      <c r="B3" s="351"/>
      <c r="C3" s="347"/>
      <c r="D3" s="353"/>
      <c r="E3" s="347"/>
      <c r="F3" s="347"/>
      <c r="G3" s="349"/>
      <c r="H3" s="342"/>
      <c r="I3" s="342"/>
      <c r="J3" s="342"/>
      <c r="K3" s="232" t="s">
        <v>52</v>
      </c>
      <c r="L3" s="232" t="s">
        <v>53</v>
      </c>
      <c r="M3" s="232" t="s">
        <v>54</v>
      </c>
      <c r="N3" s="232" t="s">
        <v>55</v>
      </c>
      <c r="O3" s="342"/>
      <c r="P3" s="342"/>
      <c r="Q3" s="340"/>
      <c r="R3" s="248" t="s">
        <v>25</v>
      </c>
      <c r="S3" s="248" t="s">
        <v>85</v>
      </c>
      <c r="T3" s="248" t="s">
        <v>57</v>
      </c>
      <c r="U3" s="124" t="s">
        <v>58</v>
      </c>
      <c r="V3" s="124" t="s">
        <v>59</v>
      </c>
      <c r="W3" s="124" t="s">
        <v>60</v>
      </c>
      <c r="X3" s="124" t="s">
        <v>61</v>
      </c>
      <c r="Y3" s="124" t="s">
        <v>62</v>
      </c>
      <c r="Z3" s="124" t="s">
        <v>82</v>
      </c>
      <c r="AA3" s="124" t="s">
        <v>72</v>
      </c>
      <c r="AB3" s="124" t="s">
        <v>73</v>
      </c>
      <c r="AC3" s="124" t="s">
        <v>18</v>
      </c>
      <c r="AD3" s="124" t="s">
        <v>19</v>
      </c>
      <c r="AE3" s="124" t="s">
        <v>20</v>
      </c>
      <c r="AF3" s="124" t="s">
        <v>63</v>
      </c>
      <c r="AG3" s="124" t="s">
        <v>21</v>
      </c>
      <c r="AH3" s="124" t="s">
        <v>22</v>
      </c>
      <c r="AI3" s="125" t="s">
        <v>23</v>
      </c>
      <c r="AJ3" s="125" t="s">
        <v>16</v>
      </c>
      <c r="AK3" s="125" t="s">
        <v>74</v>
      </c>
      <c r="AL3" s="125" t="s">
        <v>75</v>
      </c>
      <c r="AM3" s="125" t="s">
        <v>76</v>
      </c>
      <c r="AN3" s="125" t="s">
        <v>77</v>
      </c>
      <c r="AO3" s="125" t="s">
        <v>78</v>
      </c>
      <c r="AP3" s="125" t="s">
        <v>64</v>
      </c>
      <c r="AQ3" s="125" t="s">
        <v>65</v>
      </c>
      <c r="AR3" s="125" t="s">
        <v>66</v>
      </c>
      <c r="AS3" s="125" t="s">
        <v>79</v>
      </c>
      <c r="AT3" s="125" t="s">
        <v>67</v>
      </c>
      <c r="AU3" s="125" t="s">
        <v>83</v>
      </c>
      <c r="AV3" s="125" t="s">
        <v>68</v>
      </c>
      <c r="AW3" s="125" t="s">
        <v>69</v>
      </c>
      <c r="AX3" s="125" t="s">
        <v>22</v>
      </c>
    </row>
    <row r="4" spans="1:50" s="240" customFormat="1" ht="13.5" thickTop="1">
      <c r="A4" s="236">
        <v>1</v>
      </c>
      <c r="B4" s="220" t="s">
        <v>254</v>
      </c>
      <c r="C4" s="297" t="s">
        <v>138</v>
      </c>
      <c r="D4" s="221"/>
      <c r="E4" s="269">
        <v>1500000</v>
      </c>
      <c r="F4" s="270" t="s">
        <v>80</v>
      </c>
      <c r="G4" s="222">
        <v>1786.9</v>
      </c>
      <c r="H4" s="216"/>
      <c r="I4" s="215" t="s">
        <v>262</v>
      </c>
      <c r="J4" s="215"/>
      <c r="K4" s="214" t="s">
        <v>212</v>
      </c>
      <c r="L4" s="214"/>
      <c r="M4" s="214"/>
      <c r="N4" s="214"/>
      <c r="O4" s="207" t="s">
        <v>413</v>
      </c>
      <c r="P4" s="214"/>
      <c r="Q4" s="207" t="s">
        <v>413</v>
      </c>
      <c r="R4" s="207"/>
      <c r="S4" s="207"/>
      <c r="T4" s="207" t="s">
        <v>413</v>
      </c>
      <c r="U4" s="207"/>
      <c r="V4" s="207"/>
      <c r="W4" s="207"/>
      <c r="X4" s="207"/>
      <c r="Y4" s="207"/>
      <c r="Z4" s="207"/>
      <c r="AA4" s="214"/>
      <c r="AB4" s="214"/>
      <c r="AC4" s="207"/>
      <c r="AD4" s="207"/>
      <c r="AE4" s="207"/>
      <c r="AF4" s="207"/>
      <c r="AG4" s="207"/>
      <c r="AH4" s="207"/>
      <c r="AI4" s="207"/>
      <c r="AJ4" s="223"/>
      <c r="AK4" s="214"/>
      <c r="AL4" s="214"/>
      <c r="AM4" s="214"/>
      <c r="AN4" s="214"/>
      <c r="AO4" s="214"/>
      <c r="AP4" s="223"/>
      <c r="AQ4" s="223"/>
      <c r="AR4" s="223"/>
      <c r="AS4" s="215"/>
      <c r="AT4" s="223"/>
      <c r="AU4" s="223"/>
      <c r="AV4" s="223"/>
      <c r="AW4" s="223"/>
      <c r="AX4" s="223"/>
    </row>
    <row r="5" spans="1:50" s="240" customFormat="1" ht="12.75">
      <c r="A5" s="236">
        <v>2</v>
      </c>
      <c r="B5" s="220" t="s">
        <v>255</v>
      </c>
      <c r="C5" s="297" t="s">
        <v>256</v>
      </c>
      <c r="D5" s="221"/>
      <c r="E5" s="269">
        <v>55121.84</v>
      </c>
      <c r="F5" s="270" t="s">
        <v>70</v>
      </c>
      <c r="G5" s="222">
        <v>327.60000000000002</v>
      </c>
      <c r="H5" s="216"/>
      <c r="I5" s="215" t="s">
        <v>262</v>
      </c>
      <c r="J5" s="215"/>
      <c r="K5" s="214" t="s">
        <v>212</v>
      </c>
      <c r="L5" s="214"/>
      <c r="M5" s="214"/>
      <c r="N5" s="214"/>
      <c r="O5" s="207"/>
      <c r="P5" s="214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14"/>
      <c r="AB5" s="214"/>
      <c r="AC5" s="207"/>
      <c r="AD5" s="207"/>
      <c r="AE5" s="207"/>
      <c r="AF5" s="207"/>
      <c r="AG5" s="207"/>
      <c r="AH5" s="207"/>
      <c r="AI5" s="207"/>
      <c r="AJ5" s="223"/>
      <c r="AK5" s="214"/>
      <c r="AL5" s="214"/>
      <c r="AM5" s="214"/>
      <c r="AN5" s="214"/>
      <c r="AO5" s="214"/>
      <c r="AP5" s="223"/>
      <c r="AQ5" s="223"/>
      <c r="AR5" s="223"/>
      <c r="AS5" s="215"/>
      <c r="AT5" s="223"/>
      <c r="AU5" s="223"/>
      <c r="AV5" s="223"/>
      <c r="AW5" s="223"/>
      <c r="AX5" s="223"/>
    </row>
    <row r="6" spans="1:50" s="240" customFormat="1" ht="12.75">
      <c r="A6" s="236">
        <v>3</v>
      </c>
      <c r="B6" s="220" t="s">
        <v>401</v>
      </c>
      <c r="C6" s="297"/>
      <c r="D6" s="221"/>
      <c r="E6" s="269">
        <v>945490</v>
      </c>
      <c r="F6" s="270" t="s">
        <v>70</v>
      </c>
      <c r="G6" s="222">
        <v>308.60000000000002</v>
      </c>
      <c r="H6" s="216"/>
      <c r="I6" s="215" t="s">
        <v>416</v>
      </c>
      <c r="J6" s="215"/>
      <c r="K6" s="214" t="s">
        <v>212</v>
      </c>
      <c r="L6" s="214"/>
      <c r="M6" s="214"/>
      <c r="N6" s="214"/>
      <c r="O6" s="207" t="s">
        <v>413</v>
      </c>
      <c r="P6" s="214"/>
      <c r="Q6" s="207" t="s">
        <v>413</v>
      </c>
      <c r="R6" s="207"/>
      <c r="S6" s="207"/>
      <c r="T6" s="207" t="s">
        <v>413</v>
      </c>
      <c r="U6" s="207"/>
      <c r="V6" s="207"/>
      <c r="W6" s="207"/>
      <c r="X6" s="207"/>
      <c r="Y6" s="207"/>
      <c r="Z6" s="207"/>
      <c r="AA6" s="214"/>
      <c r="AB6" s="214"/>
      <c r="AC6" s="207"/>
      <c r="AD6" s="207"/>
      <c r="AE6" s="207"/>
      <c r="AF6" s="207"/>
      <c r="AG6" s="207"/>
      <c r="AH6" s="207"/>
      <c r="AI6" s="207"/>
      <c r="AJ6" s="223"/>
      <c r="AK6" s="214"/>
      <c r="AL6" s="214"/>
      <c r="AM6" s="214"/>
      <c r="AN6" s="214"/>
      <c r="AO6" s="214"/>
      <c r="AP6" s="223"/>
      <c r="AQ6" s="223"/>
      <c r="AR6" s="223"/>
      <c r="AS6" s="215"/>
      <c r="AT6" s="223"/>
      <c r="AU6" s="223"/>
      <c r="AV6" s="223"/>
      <c r="AW6" s="223"/>
      <c r="AX6" s="223"/>
    </row>
    <row r="7" spans="1:50" s="240" customFormat="1" ht="12.75">
      <c r="A7" s="236">
        <v>4</v>
      </c>
      <c r="B7" s="220" t="s">
        <v>417</v>
      </c>
      <c r="C7" s="297"/>
      <c r="D7" s="221"/>
      <c r="E7" s="269">
        <v>3318491.77</v>
      </c>
      <c r="F7" s="270" t="s">
        <v>70</v>
      </c>
      <c r="G7" s="222">
        <v>664.85</v>
      </c>
      <c r="H7" s="216"/>
      <c r="I7" s="215">
        <v>2019</v>
      </c>
      <c r="J7" s="215"/>
      <c r="K7" s="214" t="s">
        <v>212</v>
      </c>
      <c r="L7" s="214"/>
      <c r="M7" s="214"/>
      <c r="N7" s="214"/>
      <c r="O7" s="207" t="s">
        <v>413</v>
      </c>
      <c r="P7" s="214"/>
      <c r="Q7" s="207" t="s">
        <v>413</v>
      </c>
      <c r="R7" s="207"/>
      <c r="S7" s="207"/>
      <c r="T7" s="207" t="s">
        <v>413</v>
      </c>
      <c r="U7" s="207"/>
      <c r="V7" s="207"/>
      <c r="W7" s="207"/>
      <c r="X7" s="207"/>
      <c r="Y7" s="207"/>
      <c r="Z7" s="207"/>
      <c r="AA7" s="214"/>
      <c r="AB7" s="214"/>
      <c r="AC7" s="207"/>
      <c r="AD7" s="207"/>
      <c r="AE7" s="207"/>
      <c r="AF7" s="207"/>
      <c r="AG7" s="207"/>
      <c r="AH7" s="207"/>
      <c r="AI7" s="207"/>
      <c r="AJ7" s="223"/>
      <c r="AK7" s="214"/>
      <c r="AL7" s="214"/>
      <c r="AM7" s="214"/>
      <c r="AN7" s="214"/>
      <c r="AO7" s="214"/>
      <c r="AP7" s="223"/>
      <c r="AQ7" s="223"/>
      <c r="AR7" s="223"/>
      <c r="AS7" s="215"/>
      <c r="AT7" s="223"/>
      <c r="AU7" s="223"/>
      <c r="AV7" s="223"/>
      <c r="AW7" s="223"/>
      <c r="AX7" s="223"/>
    </row>
    <row r="8" spans="1:50" s="240" customFormat="1" ht="12.75">
      <c r="A8" s="236">
        <v>5</v>
      </c>
      <c r="B8" s="220" t="s">
        <v>245</v>
      </c>
      <c r="C8" s="297"/>
      <c r="D8" s="221"/>
      <c r="E8" s="269">
        <v>188285.28</v>
      </c>
      <c r="F8" s="270" t="s">
        <v>70</v>
      </c>
      <c r="G8" s="222">
        <v>252.6</v>
      </c>
      <c r="H8" s="216"/>
      <c r="I8" s="215" t="s">
        <v>262</v>
      </c>
      <c r="J8" s="215"/>
      <c r="K8" s="214" t="s">
        <v>212</v>
      </c>
      <c r="L8" s="214"/>
      <c r="M8" s="214"/>
      <c r="N8" s="214"/>
      <c r="O8" s="207"/>
      <c r="P8" s="214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14"/>
      <c r="AB8" s="214"/>
      <c r="AC8" s="207"/>
      <c r="AD8" s="207"/>
      <c r="AE8" s="207"/>
      <c r="AF8" s="207"/>
      <c r="AG8" s="207"/>
      <c r="AH8" s="207"/>
      <c r="AI8" s="207"/>
      <c r="AJ8" s="223"/>
      <c r="AK8" s="214"/>
      <c r="AL8" s="214"/>
      <c r="AM8" s="214"/>
      <c r="AN8" s="214"/>
      <c r="AO8" s="214"/>
      <c r="AP8" s="223"/>
      <c r="AQ8" s="223"/>
      <c r="AR8" s="223"/>
      <c r="AS8" s="215"/>
      <c r="AT8" s="223"/>
      <c r="AU8" s="223"/>
      <c r="AV8" s="223"/>
      <c r="AW8" s="223"/>
      <c r="AX8" s="223"/>
    </row>
    <row r="9" spans="1:50" s="240" customFormat="1" ht="12.75">
      <c r="A9" s="236">
        <v>6</v>
      </c>
      <c r="B9" s="220" t="s">
        <v>246</v>
      </c>
      <c r="C9" s="297"/>
      <c r="D9" s="221"/>
      <c r="E9" s="269">
        <v>243340.21</v>
      </c>
      <c r="F9" s="270" t="s">
        <v>70</v>
      </c>
      <c r="G9" s="222">
        <v>280.60000000000002</v>
      </c>
      <c r="H9" s="216"/>
      <c r="I9" s="215" t="s">
        <v>262</v>
      </c>
      <c r="J9" s="215"/>
      <c r="K9" s="214" t="s">
        <v>212</v>
      </c>
      <c r="L9" s="214"/>
      <c r="M9" s="214"/>
      <c r="N9" s="214"/>
      <c r="O9" s="207"/>
      <c r="P9" s="214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14"/>
      <c r="AB9" s="214"/>
      <c r="AC9" s="207"/>
      <c r="AD9" s="207"/>
      <c r="AE9" s="207"/>
      <c r="AF9" s="207"/>
      <c r="AG9" s="207"/>
      <c r="AH9" s="207"/>
      <c r="AI9" s="207"/>
      <c r="AJ9" s="223"/>
      <c r="AK9" s="214"/>
      <c r="AL9" s="214"/>
      <c r="AM9" s="214"/>
      <c r="AN9" s="214"/>
      <c r="AO9" s="214"/>
      <c r="AP9" s="223"/>
      <c r="AQ9" s="223"/>
      <c r="AR9" s="223"/>
      <c r="AS9" s="215"/>
      <c r="AT9" s="223"/>
      <c r="AU9" s="223"/>
      <c r="AV9" s="223"/>
      <c r="AW9" s="223"/>
      <c r="AX9" s="223"/>
    </row>
    <row r="10" spans="1:50" s="240" customFormat="1" ht="12.75">
      <c r="A10" s="236">
        <v>7</v>
      </c>
      <c r="B10" s="220" t="s">
        <v>257</v>
      </c>
      <c r="C10" s="297" t="s">
        <v>258</v>
      </c>
      <c r="D10" s="221"/>
      <c r="E10" s="269">
        <v>581345.46</v>
      </c>
      <c r="F10" s="270" t="s">
        <v>70</v>
      </c>
      <c r="G10" s="222">
        <v>224.6</v>
      </c>
      <c r="H10" s="216"/>
      <c r="I10" s="215" t="s">
        <v>262</v>
      </c>
      <c r="J10" s="215"/>
      <c r="K10" s="214" t="s">
        <v>212</v>
      </c>
      <c r="L10" s="214"/>
      <c r="M10" s="214"/>
      <c r="N10" s="214"/>
      <c r="O10" s="207" t="s">
        <v>413</v>
      </c>
      <c r="P10" s="214"/>
      <c r="Q10" s="207" t="s">
        <v>413</v>
      </c>
      <c r="R10" s="207"/>
      <c r="S10" s="207"/>
      <c r="T10" s="207" t="s">
        <v>413</v>
      </c>
      <c r="U10" s="207"/>
      <c r="V10" s="207"/>
      <c r="W10" s="207"/>
      <c r="X10" s="207"/>
      <c r="Y10" s="207"/>
      <c r="Z10" s="207"/>
      <c r="AA10" s="214"/>
      <c r="AB10" s="214"/>
      <c r="AC10" s="207"/>
      <c r="AD10" s="207"/>
      <c r="AE10" s="207"/>
      <c r="AF10" s="207"/>
      <c r="AG10" s="207"/>
      <c r="AH10" s="207"/>
      <c r="AI10" s="207"/>
      <c r="AJ10" s="223"/>
      <c r="AK10" s="214"/>
      <c r="AL10" s="214"/>
      <c r="AM10" s="214"/>
      <c r="AN10" s="214"/>
      <c r="AO10" s="214"/>
      <c r="AP10" s="223"/>
      <c r="AQ10" s="223"/>
      <c r="AR10" s="223"/>
      <c r="AS10" s="215"/>
      <c r="AT10" s="223"/>
      <c r="AU10" s="223"/>
      <c r="AV10" s="223"/>
      <c r="AW10" s="223"/>
      <c r="AX10" s="223"/>
    </row>
    <row r="11" spans="1:50" s="240" customFormat="1" ht="12.75">
      <c r="A11" s="236">
        <v>8</v>
      </c>
      <c r="B11" s="220" t="s">
        <v>247</v>
      </c>
      <c r="C11" s="297"/>
      <c r="D11" s="221"/>
      <c r="E11" s="269">
        <v>733170.8</v>
      </c>
      <c r="F11" s="270" t="s">
        <v>70</v>
      </c>
      <c r="G11" s="222">
        <v>725.7</v>
      </c>
      <c r="H11" s="216"/>
      <c r="I11" s="215" t="s">
        <v>262</v>
      </c>
      <c r="J11" s="215"/>
      <c r="K11" s="214" t="s">
        <v>212</v>
      </c>
      <c r="L11" s="214"/>
      <c r="M11" s="214"/>
      <c r="N11" s="214"/>
      <c r="O11" s="207" t="s">
        <v>413</v>
      </c>
      <c r="P11" s="214"/>
      <c r="Q11" s="207" t="s">
        <v>413</v>
      </c>
      <c r="R11" s="207"/>
      <c r="S11" s="207"/>
      <c r="T11" s="207" t="s">
        <v>413</v>
      </c>
      <c r="U11" s="207"/>
      <c r="V11" s="207"/>
      <c r="W11" s="207"/>
      <c r="X11" s="207"/>
      <c r="Y11" s="207"/>
      <c r="Z11" s="207"/>
      <c r="AA11" s="214"/>
      <c r="AB11" s="214"/>
      <c r="AC11" s="207"/>
      <c r="AD11" s="207"/>
      <c r="AE11" s="207"/>
      <c r="AF11" s="207"/>
      <c r="AG11" s="207"/>
      <c r="AH11" s="207"/>
      <c r="AI11" s="207"/>
      <c r="AJ11" s="223"/>
      <c r="AK11" s="214"/>
      <c r="AL11" s="214"/>
      <c r="AM11" s="214"/>
      <c r="AN11" s="214"/>
      <c r="AO11" s="214"/>
      <c r="AP11" s="223"/>
      <c r="AQ11" s="223"/>
      <c r="AR11" s="223"/>
      <c r="AS11" s="215"/>
      <c r="AT11" s="223"/>
      <c r="AU11" s="223"/>
      <c r="AV11" s="223"/>
      <c r="AW11" s="223"/>
      <c r="AX11" s="223"/>
    </row>
    <row r="12" spans="1:50" s="240" customFormat="1" ht="12.75">
      <c r="A12" s="236">
        <v>9</v>
      </c>
      <c r="B12" s="220" t="s">
        <v>399</v>
      </c>
      <c r="C12" s="297" t="s">
        <v>259</v>
      </c>
      <c r="D12" s="221"/>
      <c r="E12" s="269">
        <v>127779.36</v>
      </c>
      <c r="F12" s="270" t="s">
        <v>70</v>
      </c>
      <c r="G12" s="222">
        <v>765</v>
      </c>
      <c r="H12" s="216"/>
      <c r="I12" s="215" t="s">
        <v>262</v>
      </c>
      <c r="J12" s="215"/>
      <c r="K12" s="214" t="s">
        <v>212</v>
      </c>
      <c r="L12" s="214"/>
      <c r="M12" s="214"/>
      <c r="N12" s="214"/>
      <c r="O12" s="207"/>
      <c r="P12" s="214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14"/>
      <c r="AB12" s="214"/>
      <c r="AC12" s="207"/>
      <c r="AD12" s="207"/>
      <c r="AE12" s="207"/>
      <c r="AF12" s="207"/>
      <c r="AG12" s="207"/>
      <c r="AH12" s="207"/>
      <c r="AI12" s="207"/>
      <c r="AJ12" s="223"/>
      <c r="AK12" s="214"/>
      <c r="AL12" s="214"/>
      <c r="AM12" s="214"/>
      <c r="AN12" s="214"/>
      <c r="AO12" s="214"/>
      <c r="AP12" s="223"/>
      <c r="AQ12" s="223"/>
      <c r="AR12" s="223"/>
      <c r="AS12" s="215"/>
      <c r="AT12" s="223"/>
      <c r="AU12" s="223"/>
      <c r="AV12" s="223"/>
      <c r="AW12" s="223"/>
      <c r="AX12" s="223"/>
    </row>
    <row r="13" spans="1:50" s="240" customFormat="1" ht="12.75">
      <c r="A13" s="236">
        <v>10</v>
      </c>
      <c r="B13" s="220" t="s">
        <v>248</v>
      </c>
      <c r="C13" s="297"/>
      <c r="D13" s="221"/>
      <c r="E13" s="269">
        <v>130986.61</v>
      </c>
      <c r="F13" s="270" t="s">
        <v>70</v>
      </c>
      <c r="G13" s="222">
        <v>175.4</v>
      </c>
      <c r="H13" s="216"/>
      <c r="I13" s="215" t="s">
        <v>262</v>
      </c>
      <c r="J13" s="215"/>
      <c r="K13" s="214" t="s">
        <v>212</v>
      </c>
      <c r="L13" s="214"/>
      <c r="M13" s="214"/>
      <c r="N13" s="214"/>
      <c r="O13" s="207"/>
      <c r="P13" s="214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14"/>
      <c r="AB13" s="214"/>
      <c r="AC13" s="207"/>
      <c r="AD13" s="207"/>
      <c r="AE13" s="207"/>
      <c r="AF13" s="207"/>
      <c r="AG13" s="207"/>
      <c r="AH13" s="207"/>
      <c r="AI13" s="207"/>
      <c r="AJ13" s="223"/>
      <c r="AK13" s="214"/>
      <c r="AL13" s="214"/>
      <c r="AM13" s="214"/>
      <c r="AN13" s="214"/>
      <c r="AO13" s="214"/>
      <c r="AP13" s="223"/>
      <c r="AQ13" s="223"/>
      <c r="AR13" s="223"/>
      <c r="AS13" s="215"/>
      <c r="AT13" s="223"/>
      <c r="AU13" s="223"/>
      <c r="AV13" s="223"/>
      <c r="AW13" s="223"/>
      <c r="AX13" s="223"/>
    </row>
    <row r="14" spans="1:50" s="240" customFormat="1" ht="12.75">
      <c r="A14" s="236">
        <v>11</v>
      </c>
      <c r="B14" s="220" t="s">
        <v>249</v>
      </c>
      <c r="C14" s="297"/>
      <c r="D14" s="221"/>
      <c r="E14" s="269">
        <v>51321.72</v>
      </c>
      <c r="F14" s="270" t="s">
        <v>70</v>
      </c>
      <c r="G14" s="222">
        <v>229.3</v>
      </c>
      <c r="H14" s="216"/>
      <c r="I14" s="215" t="s">
        <v>262</v>
      </c>
      <c r="J14" s="215"/>
      <c r="K14" s="214" t="s">
        <v>212</v>
      </c>
      <c r="L14" s="214"/>
      <c r="M14" s="214"/>
      <c r="N14" s="214"/>
      <c r="O14" s="207"/>
      <c r="P14" s="214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14"/>
      <c r="AB14" s="214"/>
      <c r="AC14" s="207"/>
      <c r="AD14" s="207"/>
      <c r="AE14" s="207"/>
      <c r="AF14" s="207"/>
      <c r="AG14" s="207"/>
      <c r="AH14" s="207"/>
      <c r="AI14" s="207"/>
      <c r="AJ14" s="223"/>
      <c r="AK14" s="214"/>
      <c r="AL14" s="214"/>
      <c r="AM14" s="214"/>
      <c r="AN14" s="214"/>
      <c r="AO14" s="214"/>
      <c r="AP14" s="223"/>
      <c r="AQ14" s="223"/>
      <c r="AR14" s="223"/>
      <c r="AS14" s="215"/>
      <c r="AT14" s="223"/>
      <c r="AU14" s="223"/>
      <c r="AV14" s="223"/>
      <c r="AW14" s="223"/>
      <c r="AX14" s="223"/>
    </row>
    <row r="15" spans="1:50" s="240" customFormat="1" ht="12.75">
      <c r="A15" s="236">
        <v>12</v>
      </c>
      <c r="B15" s="220" t="s">
        <v>250</v>
      </c>
      <c r="C15" s="297"/>
      <c r="D15" s="221"/>
      <c r="E15" s="269">
        <v>53419.21</v>
      </c>
      <c r="F15" s="270" t="s">
        <v>70</v>
      </c>
      <c r="G15" s="222">
        <v>223.4</v>
      </c>
      <c r="H15" s="216"/>
      <c r="I15" s="215" t="s">
        <v>262</v>
      </c>
      <c r="J15" s="215"/>
      <c r="K15" s="214" t="s">
        <v>212</v>
      </c>
      <c r="L15" s="214"/>
      <c r="M15" s="214"/>
      <c r="N15" s="214"/>
      <c r="O15" s="207"/>
      <c r="P15" s="214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14"/>
      <c r="AB15" s="214"/>
      <c r="AC15" s="207"/>
      <c r="AD15" s="207"/>
      <c r="AE15" s="207"/>
      <c r="AF15" s="207"/>
      <c r="AG15" s="207"/>
      <c r="AH15" s="207"/>
      <c r="AI15" s="207"/>
      <c r="AJ15" s="223"/>
      <c r="AK15" s="214"/>
      <c r="AL15" s="214"/>
      <c r="AM15" s="214"/>
      <c r="AN15" s="214"/>
      <c r="AO15" s="214"/>
      <c r="AP15" s="223"/>
      <c r="AQ15" s="223"/>
      <c r="AR15" s="223"/>
      <c r="AS15" s="215"/>
      <c r="AT15" s="223"/>
      <c r="AU15" s="223"/>
      <c r="AV15" s="223"/>
      <c r="AW15" s="223"/>
      <c r="AX15" s="223"/>
    </row>
    <row r="16" spans="1:50" s="240" customFormat="1" ht="12.75">
      <c r="A16" s="236">
        <v>13</v>
      </c>
      <c r="B16" s="220" t="s">
        <v>251</v>
      </c>
      <c r="C16" s="297"/>
      <c r="D16" s="221"/>
      <c r="E16" s="269">
        <v>72070</v>
      </c>
      <c r="F16" s="270" t="s">
        <v>70</v>
      </c>
      <c r="G16" s="222">
        <v>82.8</v>
      </c>
      <c r="H16" s="216"/>
      <c r="I16" s="215">
        <v>2013</v>
      </c>
      <c r="J16" s="215"/>
      <c r="K16" s="214" t="s">
        <v>212</v>
      </c>
      <c r="L16" s="214"/>
      <c r="M16" s="214"/>
      <c r="N16" s="214"/>
      <c r="O16" s="207"/>
      <c r="P16" s="214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14"/>
      <c r="AB16" s="214"/>
      <c r="AC16" s="207"/>
      <c r="AD16" s="207"/>
      <c r="AE16" s="207"/>
      <c r="AF16" s="207"/>
      <c r="AG16" s="207"/>
      <c r="AH16" s="207"/>
      <c r="AI16" s="207"/>
      <c r="AJ16" s="223"/>
      <c r="AK16" s="214"/>
      <c r="AL16" s="214"/>
      <c r="AM16" s="214"/>
      <c r="AN16" s="214"/>
      <c r="AO16" s="214"/>
      <c r="AP16" s="223"/>
      <c r="AQ16" s="223"/>
      <c r="AR16" s="223"/>
      <c r="AS16" s="215"/>
      <c r="AT16" s="223"/>
      <c r="AU16" s="223"/>
      <c r="AV16" s="223"/>
      <c r="AW16" s="223"/>
      <c r="AX16" s="223"/>
    </row>
    <row r="17" spans="1:50" s="240" customFormat="1" ht="12.75">
      <c r="A17" s="236">
        <v>14</v>
      </c>
      <c r="B17" s="220" t="s">
        <v>252</v>
      </c>
      <c r="C17" s="297"/>
      <c r="D17" s="221"/>
      <c r="E17" s="269">
        <v>42426.67</v>
      </c>
      <c r="F17" s="270" t="s">
        <v>70</v>
      </c>
      <c r="G17" s="222"/>
      <c r="H17" s="216"/>
      <c r="I17" s="215"/>
      <c r="J17" s="215"/>
      <c r="K17" s="214"/>
      <c r="L17" s="214"/>
      <c r="M17" s="214"/>
      <c r="N17" s="214"/>
      <c r="O17" s="207"/>
      <c r="P17" s="214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14"/>
      <c r="AB17" s="214"/>
      <c r="AC17" s="207"/>
      <c r="AD17" s="207"/>
      <c r="AE17" s="207"/>
      <c r="AF17" s="207"/>
      <c r="AG17" s="207"/>
      <c r="AH17" s="207"/>
      <c r="AI17" s="207"/>
      <c r="AJ17" s="223"/>
      <c r="AK17" s="214"/>
      <c r="AL17" s="214"/>
      <c r="AM17" s="214"/>
      <c r="AN17" s="214"/>
      <c r="AO17" s="214"/>
      <c r="AP17" s="223"/>
      <c r="AQ17" s="223"/>
      <c r="AR17" s="223"/>
      <c r="AS17" s="215"/>
      <c r="AT17" s="223"/>
      <c r="AU17" s="223"/>
      <c r="AV17" s="223"/>
      <c r="AW17" s="223"/>
      <c r="AX17" s="223"/>
    </row>
    <row r="18" spans="1:50" s="240" customFormat="1" ht="12.75">
      <c r="A18" s="236">
        <v>15</v>
      </c>
      <c r="B18" s="220" t="s">
        <v>253</v>
      </c>
      <c r="C18" s="297"/>
      <c r="D18" s="221"/>
      <c r="E18" s="269">
        <v>165588.22</v>
      </c>
      <c r="F18" s="270" t="s">
        <v>70</v>
      </c>
      <c r="G18" s="222"/>
      <c r="H18" s="216"/>
      <c r="I18" s="215"/>
      <c r="J18" s="215"/>
      <c r="K18" s="214"/>
      <c r="L18" s="214"/>
      <c r="M18" s="214"/>
      <c r="N18" s="214"/>
      <c r="O18" s="207"/>
      <c r="P18" s="214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14"/>
      <c r="AB18" s="214"/>
      <c r="AC18" s="207"/>
      <c r="AD18" s="207"/>
      <c r="AE18" s="207"/>
      <c r="AF18" s="207"/>
      <c r="AG18" s="207"/>
      <c r="AH18" s="207"/>
      <c r="AI18" s="207"/>
      <c r="AJ18" s="223"/>
      <c r="AK18" s="214"/>
      <c r="AL18" s="214"/>
      <c r="AM18" s="214"/>
      <c r="AN18" s="214"/>
      <c r="AO18" s="214"/>
      <c r="AP18" s="223"/>
      <c r="AQ18" s="223"/>
      <c r="AR18" s="223"/>
      <c r="AS18" s="215"/>
      <c r="AT18" s="223"/>
      <c r="AU18" s="223"/>
      <c r="AV18" s="223"/>
      <c r="AW18" s="223"/>
      <c r="AX18" s="223"/>
    </row>
    <row r="19" spans="1:50" s="240" customFormat="1" ht="13.5" thickBot="1">
      <c r="A19" s="236">
        <v>16</v>
      </c>
      <c r="B19" s="226" t="s">
        <v>260</v>
      </c>
      <c r="C19" s="298" t="s">
        <v>261</v>
      </c>
      <c r="D19" s="227"/>
      <c r="E19" s="271">
        <v>3120742.27</v>
      </c>
      <c r="F19" s="272" t="s">
        <v>70</v>
      </c>
      <c r="G19" s="260">
        <v>280.17</v>
      </c>
      <c r="H19" s="261"/>
      <c r="I19" s="262">
        <v>2005</v>
      </c>
      <c r="J19" s="262"/>
      <c r="K19" s="264" t="s">
        <v>212</v>
      </c>
      <c r="L19" s="264"/>
      <c r="M19" s="264"/>
      <c r="N19" s="264"/>
      <c r="O19" s="263"/>
      <c r="P19" s="264"/>
      <c r="Q19" s="208" t="s">
        <v>413</v>
      </c>
      <c r="R19" s="208"/>
      <c r="S19" s="208"/>
      <c r="T19" s="208"/>
      <c r="U19" s="208"/>
      <c r="V19" s="208"/>
      <c r="W19" s="208"/>
      <c r="X19" s="208"/>
      <c r="Y19" s="208"/>
      <c r="Z19" s="208"/>
      <c r="AA19" s="217"/>
      <c r="AB19" s="217"/>
      <c r="AC19" s="208"/>
      <c r="AD19" s="208"/>
      <c r="AE19" s="208"/>
      <c r="AF19" s="208"/>
      <c r="AG19" s="208"/>
      <c r="AH19" s="208"/>
      <c r="AI19" s="208"/>
      <c r="AJ19" s="224"/>
      <c r="AK19" s="217"/>
      <c r="AL19" s="217"/>
      <c r="AM19" s="217"/>
      <c r="AN19" s="217"/>
      <c r="AO19" s="217"/>
      <c r="AP19" s="224"/>
      <c r="AQ19" s="224"/>
      <c r="AR19" s="224"/>
      <c r="AS19" s="218"/>
      <c r="AT19" s="224"/>
      <c r="AU19" s="224"/>
      <c r="AV19" s="224"/>
      <c r="AW19" s="224"/>
      <c r="AX19" s="224"/>
    </row>
    <row r="20" spans="1:50" s="240" customFormat="1" ht="12.75">
      <c r="A20" s="236">
        <v>17</v>
      </c>
      <c r="B20" s="220" t="s">
        <v>269</v>
      </c>
      <c r="C20" s="297" t="s">
        <v>270</v>
      </c>
      <c r="D20" s="214"/>
      <c r="E20" s="269">
        <v>184884.8</v>
      </c>
      <c r="F20" s="270" t="s">
        <v>70</v>
      </c>
      <c r="G20" s="216"/>
      <c r="H20" s="216"/>
      <c r="I20" s="215"/>
      <c r="J20" s="215"/>
      <c r="K20" s="214"/>
      <c r="L20" s="214"/>
      <c r="M20" s="214"/>
      <c r="N20" s="214"/>
      <c r="O20" s="207"/>
      <c r="P20" s="21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7"/>
      <c r="AB20" s="237"/>
      <c r="AC20" s="234"/>
      <c r="AD20" s="234"/>
      <c r="AE20" s="234"/>
      <c r="AF20" s="234"/>
      <c r="AG20" s="234"/>
      <c r="AH20" s="234"/>
      <c r="AI20" s="234"/>
      <c r="AJ20" s="238"/>
      <c r="AK20" s="237"/>
      <c r="AL20" s="237"/>
      <c r="AM20" s="237"/>
      <c r="AN20" s="237"/>
      <c r="AO20" s="237"/>
      <c r="AP20" s="238"/>
      <c r="AQ20" s="238"/>
      <c r="AR20" s="238"/>
      <c r="AS20" s="239"/>
      <c r="AT20" s="238"/>
      <c r="AU20" s="238"/>
      <c r="AV20" s="238"/>
      <c r="AW20" s="238"/>
      <c r="AX20" s="238"/>
    </row>
    <row r="21" spans="1:50" s="240" customFormat="1" ht="12.75">
      <c r="A21" s="236">
        <v>18</v>
      </c>
      <c r="B21" s="220" t="s">
        <v>263</v>
      </c>
      <c r="C21" s="297"/>
      <c r="D21" s="214"/>
      <c r="E21" s="269">
        <v>102138.78</v>
      </c>
      <c r="F21" s="270" t="s">
        <v>70</v>
      </c>
      <c r="G21" s="216"/>
      <c r="H21" s="216"/>
      <c r="I21" s="215"/>
      <c r="J21" s="215"/>
      <c r="K21" s="214"/>
      <c r="L21" s="214"/>
      <c r="M21" s="214"/>
      <c r="N21" s="214"/>
      <c r="O21" s="207"/>
      <c r="P21" s="21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7"/>
      <c r="AB21" s="237"/>
      <c r="AC21" s="234"/>
      <c r="AD21" s="234"/>
      <c r="AE21" s="234"/>
      <c r="AF21" s="234"/>
      <c r="AG21" s="234"/>
      <c r="AH21" s="234"/>
      <c r="AI21" s="234"/>
      <c r="AJ21" s="238"/>
      <c r="AK21" s="237"/>
      <c r="AL21" s="237"/>
      <c r="AM21" s="237"/>
      <c r="AN21" s="237"/>
      <c r="AO21" s="237"/>
      <c r="AP21" s="238"/>
      <c r="AQ21" s="238"/>
      <c r="AR21" s="238"/>
      <c r="AS21" s="239"/>
      <c r="AT21" s="238"/>
      <c r="AU21" s="238"/>
      <c r="AV21" s="238"/>
      <c r="AW21" s="238"/>
      <c r="AX21" s="238"/>
    </row>
    <row r="22" spans="1:50" s="240" customFormat="1" ht="12.75">
      <c r="A22" s="236">
        <v>19</v>
      </c>
      <c r="B22" s="220" t="s">
        <v>402</v>
      </c>
      <c r="C22" s="297"/>
      <c r="D22" s="214"/>
      <c r="E22" s="269">
        <v>57269.78</v>
      </c>
      <c r="F22" s="270" t="s">
        <v>70</v>
      </c>
      <c r="G22" s="216"/>
      <c r="H22" s="216"/>
      <c r="I22" s="215"/>
      <c r="J22" s="215"/>
      <c r="K22" s="214"/>
      <c r="L22" s="214"/>
      <c r="M22" s="214"/>
      <c r="N22" s="214"/>
      <c r="O22" s="207"/>
      <c r="P22" s="21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7"/>
      <c r="AB22" s="237"/>
      <c r="AC22" s="234"/>
      <c r="AD22" s="234"/>
      <c r="AE22" s="234"/>
      <c r="AF22" s="234"/>
      <c r="AG22" s="234"/>
      <c r="AH22" s="234"/>
      <c r="AI22" s="234"/>
      <c r="AJ22" s="238"/>
      <c r="AK22" s="237"/>
      <c r="AL22" s="237"/>
      <c r="AM22" s="237"/>
      <c r="AN22" s="237"/>
      <c r="AO22" s="237"/>
      <c r="AP22" s="238"/>
      <c r="AQ22" s="238"/>
      <c r="AR22" s="238"/>
      <c r="AS22" s="239"/>
      <c r="AT22" s="238"/>
      <c r="AU22" s="238"/>
      <c r="AV22" s="238"/>
      <c r="AW22" s="238"/>
      <c r="AX22" s="238"/>
    </row>
    <row r="23" spans="1:50" s="240" customFormat="1" ht="12.75">
      <c r="A23" s="236">
        <v>20</v>
      </c>
      <c r="B23" s="220" t="s">
        <v>403</v>
      </c>
      <c r="C23" s="297"/>
      <c r="D23" s="214"/>
      <c r="E23" s="269">
        <v>152266.09</v>
      </c>
      <c r="F23" s="270" t="s">
        <v>70</v>
      </c>
      <c r="G23" s="216"/>
      <c r="H23" s="216"/>
      <c r="I23" s="215"/>
      <c r="J23" s="215"/>
      <c r="K23" s="214"/>
      <c r="L23" s="214"/>
      <c r="M23" s="214"/>
      <c r="N23" s="214"/>
      <c r="O23" s="207"/>
      <c r="P23" s="21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7"/>
      <c r="AB23" s="237"/>
      <c r="AC23" s="234"/>
      <c r="AD23" s="234"/>
      <c r="AE23" s="234"/>
      <c r="AF23" s="234"/>
      <c r="AG23" s="234"/>
      <c r="AH23" s="234"/>
      <c r="AI23" s="234"/>
      <c r="AJ23" s="238"/>
      <c r="AK23" s="237"/>
      <c r="AL23" s="237"/>
      <c r="AM23" s="237"/>
      <c r="AN23" s="237"/>
      <c r="AO23" s="237"/>
      <c r="AP23" s="238"/>
      <c r="AQ23" s="238"/>
      <c r="AR23" s="238"/>
      <c r="AS23" s="239"/>
      <c r="AT23" s="238"/>
      <c r="AU23" s="238"/>
      <c r="AV23" s="238"/>
      <c r="AW23" s="238"/>
      <c r="AX23" s="238"/>
    </row>
    <row r="24" spans="1:50" s="240" customFormat="1" ht="12.75">
      <c r="A24" s="236">
        <v>21</v>
      </c>
      <c r="B24" s="220" t="s">
        <v>404</v>
      </c>
      <c r="C24" s="297"/>
      <c r="D24" s="214"/>
      <c r="E24" s="269">
        <v>37795.269999999997</v>
      </c>
      <c r="F24" s="270" t="s">
        <v>70</v>
      </c>
      <c r="G24" s="216"/>
      <c r="H24" s="216"/>
      <c r="I24" s="215"/>
      <c r="J24" s="215"/>
      <c r="K24" s="214"/>
      <c r="L24" s="214"/>
      <c r="M24" s="214"/>
      <c r="N24" s="214"/>
      <c r="O24" s="207"/>
      <c r="P24" s="21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7"/>
      <c r="AB24" s="237"/>
      <c r="AC24" s="234"/>
      <c r="AD24" s="234"/>
      <c r="AE24" s="234"/>
      <c r="AF24" s="234"/>
      <c r="AG24" s="234"/>
      <c r="AH24" s="234"/>
      <c r="AI24" s="234"/>
      <c r="AJ24" s="238"/>
      <c r="AK24" s="237"/>
      <c r="AL24" s="237"/>
      <c r="AM24" s="237"/>
      <c r="AN24" s="237"/>
      <c r="AO24" s="237"/>
      <c r="AP24" s="238"/>
      <c r="AQ24" s="238"/>
      <c r="AR24" s="238"/>
      <c r="AS24" s="239"/>
      <c r="AT24" s="238"/>
      <c r="AU24" s="238"/>
      <c r="AV24" s="238"/>
      <c r="AW24" s="238"/>
      <c r="AX24" s="238"/>
    </row>
    <row r="25" spans="1:50" s="240" customFormat="1" ht="12.75">
      <c r="A25" s="236">
        <v>22</v>
      </c>
      <c r="B25" s="220" t="s">
        <v>405</v>
      </c>
      <c r="C25" s="297"/>
      <c r="D25" s="214"/>
      <c r="E25" s="269">
        <v>36636.78</v>
      </c>
      <c r="F25" s="270" t="s">
        <v>70</v>
      </c>
      <c r="G25" s="216"/>
      <c r="H25" s="216"/>
      <c r="I25" s="215"/>
      <c r="J25" s="215"/>
      <c r="K25" s="214"/>
      <c r="L25" s="214"/>
      <c r="M25" s="214"/>
      <c r="N25" s="214"/>
      <c r="O25" s="207"/>
      <c r="P25" s="21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7"/>
      <c r="AB25" s="237"/>
      <c r="AC25" s="234"/>
      <c r="AD25" s="234"/>
      <c r="AE25" s="234"/>
      <c r="AF25" s="234"/>
      <c r="AG25" s="234"/>
      <c r="AH25" s="234"/>
      <c r="AI25" s="234"/>
      <c r="AJ25" s="238"/>
      <c r="AK25" s="237"/>
      <c r="AL25" s="237"/>
      <c r="AM25" s="237"/>
      <c r="AN25" s="237"/>
      <c r="AO25" s="237"/>
      <c r="AP25" s="238"/>
      <c r="AQ25" s="238"/>
      <c r="AR25" s="238"/>
      <c r="AS25" s="239"/>
      <c r="AT25" s="238"/>
      <c r="AU25" s="238"/>
      <c r="AV25" s="238"/>
      <c r="AW25" s="238"/>
      <c r="AX25" s="238"/>
    </row>
    <row r="26" spans="1:50" s="240" customFormat="1" ht="12.75">
      <c r="A26" s="236">
        <v>23</v>
      </c>
      <c r="B26" s="220" t="s">
        <v>406</v>
      </c>
      <c r="C26" s="297"/>
      <c r="D26" s="214"/>
      <c r="E26" s="269">
        <v>15400</v>
      </c>
      <c r="F26" s="270" t="s">
        <v>70</v>
      </c>
      <c r="G26" s="216"/>
      <c r="H26" s="216"/>
      <c r="I26" s="215"/>
      <c r="J26" s="215"/>
      <c r="K26" s="214"/>
      <c r="L26" s="214"/>
      <c r="M26" s="214"/>
      <c r="N26" s="214"/>
      <c r="O26" s="207"/>
      <c r="P26" s="21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7"/>
      <c r="AB26" s="237"/>
      <c r="AC26" s="234"/>
      <c r="AD26" s="234"/>
      <c r="AE26" s="234"/>
      <c r="AF26" s="234"/>
      <c r="AG26" s="234"/>
      <c r="AH26" s="234"/>
      <c r="AI26" s="234"/>
      <c r="AJ26" s="238"/>
      <c r="AK26" s="237"/>
      <c r="AL26" s="237"/>
      <c r="AM26" s="237"/>
      <c r="AN26" s="237"/>
      <c r="AO26" s="237"/>
      <c r="AP26" s="238"/>
      <c r="AQ26" s="238"/>
      <c r="AR26" s="238"/>
      <c r="AS26" s="239"/>
      <c r="AT26" s="238"/>
      <c r="AU26" s="238"/>
      <c r="AV26" s="238"/>
      <c r="AW26" s="238"/>
      <c r="AX26" s="238"/>
    </row>
    <row r="27" spans="1:50" s="240" customFormat="1" ht="12.75">
      <c r="A27" s="236">
        <v>24</v>
      </c>
      <c r="B27" s="220" t="s">
        <v>264</v>
      </c>
      <c r="C27" s="297"/>
      <c r="D27" s="214"/>
      <c r="E27" s="269">
        <v>73800</v>
      </c>
      <c r="F27" s="270" t="s">
        <v>70</v>
      </c>
      <c r="G27" s="216"/>
      <c r="H27" s="216"/>
      <c r="I27" s="215"/>
      <c r="J27" s="215"/>
      <c r="K27" s="214"/>
      <c r="L27" s="214"/>
      <c r="M27" s="214"/>
      <c r="N27" s="214"/>
      <c r="O27" s="207"/>
      <c r="P27" s="21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7"/>
      <c r="AB27" s="237"/>
      <c r="AC27" s="234"/>
      <c r="AD27" s="234"/>
      <c r="AE27" s="234"/>
      <c r="AF27" s="234"/>
      <c r="AG27" s="234"/>
      <c r="AH27" s="234"/>
      <c r="AI27" s="234"/>
      <c r="AJ27" s="238"/>
      <c r="AK27" s="237"/>
      <c r="AL27" s="237"/>
      <c r="AM27" s="237"/>
      <c r="AN27" s="237"/>
      <c r="AO27" s="237"/>
      <c r="AP27" s="238"/>
      <c r="AQ27" s="238"/>
      <c r="AR27" s="238"/>
      <c r="AS27" s="239"/>
      <c r="AT27" s="238"/>
      <c r="AU27" s="238"/>
      <c r="AV27" s="238"/>
      <c r="AW27" s="238"/>
      <c r="AX27" s="238"/>
    </row>
    <row r="28" spans="1:50" s="240" customFormat="1" ht="12.75">
      <c r="A28" s="236">
        <v>25</v>
      </c>
      <c r="B28" s="220" t="s">
        <v>265</v>
      </c>
      <c r="C28" s="297"/>
      <c r="D28" s="214"/>
      <c r="E28" s="269">
        <v>24600</v>
      </c>
      <c r="F28" s="270" t="s">
        <v>70</v>
      </c>
      <c r="G28" s="216"/>
      <c r="H28" s="216"/>
      <c r="I28" s="215"/>
      <c r="J28" s="215"/>
      <c r="K28" s="214"/>
      <c r="L28" s="214"/>
      <c r="M28" s="214"/>
      <c r="N28" s="214"/>
      <c r="O28" s="207"/>
      <c r="P28" s="21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7"/>
      <c r="AB28" s="237"/>
      <c r="AC28" s="234"/>
      <c r="AD28" s="234"/>
      <c r="AE28" s="234"/>
      <c r="AF28" s="234"/>
      <c r="AG28" s="234"/>
      <c r="AH28" s="234"/>
      <c r="AI28" s="234"/>
      <c r="AJ28" s="238"/>
      <c r="AK28" s="237"/>
      <c r="AL28" s="237"/>
      <c r="AM28" s="237"/>
      <c r="AN28" s="237"/>
      <c r="AO28" s="237"/>
      <c r="AP28" s="238"/>
      <c r="AQ28" s="238"/>
      <c r="AR28" s="238"/>
      <c r="AS28" s="239"/>
      <c r="AT28" s="238"/>
      <c r="AU28" s="238"/>
      <c r="AV28" s="238"/>
      <c r="AW28" s="238"/>
      <c r="AX28" s="238"/>
    </row>
    <row r="29" spans="1:50" s="240" customFormat="1" ht="12.75">
      <c r="A29" s="236">
        <v>26</v>
      </c>
      <c r="B29" s="220" t="s">
        <v>266</v>
      </c>
      <c r="C29" s="297"/>
      <c r="D29" s="214"/>
      <c r="E29" s="269">
        <v>5143.1400000000003</v>
      </c>
      <c r="F29" s="270" t="s">
        <v>70</v>
      </c>
      <c r="G29" s="216"/>
      <c r="H29" s="216"/>
      <c r="I29" s="215"/>
      <c r="J29" s="215"/>
      <c r="K29" s="214"/>
      <c r="L29" s="214"/>
      <c r="M29" s="214"/>
      <c r="N29" s="214"/>
      <c r="O29" s="207"/>
      <c r="P29" s="21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7"/>
      <c r="AB29" s="237"/>
      <c r="AC29" s="234"/>
      <c r="AD29" s="234"/>
      <c r="AE29" s="234"/>
      <c r="AF29" s="234"/>
      <c r="AG29" s="234"/>
      <c r="AH29" s="234"/>
      <c r="AI29" s="234"/>
      <c r="AJ29" s="238"/>
      <c r="AK29" s="237"/>
      <c r="AL29" s="237"/>
      <c r="AM29" s="237"/>
      <c r="AN29" s="237"/>
      <c r="AO29" s="237"/>
      <c r="AP29" s="238"/>
      <c r="AQ29" s="238"/>
      <c r="AR29" s="238"/>
      <c r="AS29" s="239"/>
      <c r="AT29" s="238"/>
      <c r="AU29" s="238"/>
      <c r="AV29" s="238"/>
      <c r="AW29" s="238"/>
      <c r="AX29" s="238"/>
    </row>
    <row r="30" spans="1:50" s="240" customFormat="1" ht="12.75">
      <c r="A30" s="236">
        <v>27</v>
      </c>
      <c r="B30" s="257" t="s">
        <v>267</v>
      </c>
      <c r="C30" s="299"/>
      <c r="D30" s="217"/>
      <c r="E30" s="273">
        <v>738000</v>
      </c>
      <c r="F30" s="270" t="s">
        <v>70</v>
      </c>
      <c r="G30" s="258"/>
      <c r="H30" s="258"/>
      <c r="I30" s="218"/>
      <c r="J30" s="218"/>
      <c r="K30" s="217"/>
      <c r="L30" s="217"/>
      <c r="M30" s="217"/>
      <c r="N30" s="217"/>
      <c r="O30" s="208"/>
      <c r="P30" s="217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7"/>
      <c r="AB30" s="237"/>
      <c r="AC30" s="234"/>
      <c r="AD30" s="234"/>
      <c r="AE30" s="234"/>
      <c r="AF30" s="234"/>
      <c r="AG30" s="234"/>
      <c r="AH30" s="234"/>
      <c r="AI30" s="234"/>
      <c r="AJ30" s="238"/>
      <c r="AK30" s="237"/>
      <c r="AL30" s="237"/>
      <c r="AM30" s="237"/>
      <c r="AN30" s="237"/>
      <c r="AO30" s="237"/>
      <c r="AP30" s="238"/>
      <c r="AQ30" s="238"/>
      <c r="AR30" s="238"/>
      <c r="AS30" s="239"/>
      <c r="AT30" s="238"/>
      <c r="AU30" s="238"/>
      <c r="AV30" s="238"/>
      <c r="AW30" s="238"/>
      <c r="AX30" s="238"/>
    </row>
    <row r="31" spans="1:50" s="240" customFormat="1" ht="13.5" thickBot="1">
      <c r="A31" s="236">
        <v>28</v>
      </c>
      <c r="B31" s="226" t="s">
        <v>268</v>
      </c>
      <c r="C31" s="298"/>
      <c r="D31" s="264"/>
      <c r="E31" s="271">
        <v>65148.55</v>
      </c>
      <c r="F31" s="272" t="s">
        <v>70</v>
      </c>
      <c r="G31" s="261"/>
      <c r="H31" s="261"/>
      <c r="I31" s="262"/>
      <c r="J31" s="262"/>
      <c r="K31" s="264"/>
      <c r="L31" s="264"/>
      <c r="M31" s="264"/>
      <c r="N31" s="264"/>
      <c r="O31" s="263"/>
      <c r="P31" s="26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7"/>
      <c r="AB31" s="237"/>
      <c r="AC31" s="234"/>
      <c r="AD31" s="234"/>
      <c r="AE31" s="234"/>
      <c r="AF31" s="234"/>
      <c r="AG31" s="234"/>
      <c r="AH31" s="234"/>
      <c r="AI31" s="234"/>
      <c r="AJ31" s="238"/>
      <c r="AK31" s="237"/>
      <c r="AL31" s="237"/>
      <c r="AM31" s="237"/>
      <c r="AN31" s="237"/>
      <c r="AO31" s="237"/>
      <c r="AP31" s="238"/>
      <c r="AQ31" s="238"/>
      <c r="AR31" s="238"/>
      <c r="AS31" s="239"/>
      <c r="AT31" s="238"/>
      <c r="AU31" s="238"/>
      <c r="AV31" s="238"/>
      <c r="AW31" s="238"/>
      <c r="AX31" s="238"/>
    </row>
    <row r="32" spans="1:50" s="180" customFormat="1" ht="12.75">
      <c r="A32" s="236">
        <v>29</v>
      </c>
      <c r="B32" s="172" t="s">
        <v>400</v>
      </c>
      <c r="C32" s="300"/>
      <c r="D32" s="235"/>
      <c r="E32" s="274">
        <v>903062.67</v>
      </c>
      <c r="F32" s="274" t="s">
        <v>70</v>
      </c>
      <c r="G32" s="187"/>
      <c r="H32" s="187"/>
      <c r="I32" s="187"/>
      <c r="J32" s="173"/>
      <c r="K32" s="173"/>
      <c r="L32" s="173"/>
      <c r="M32" s="173"/>
      <c r="N32" s="173"/>
      <c r="O32" s="173"/>
      <c r="P32" s="173"/>
      <c r="Q32" s="174"/>
      <c r="R32" s="174"/>
      <c r="S32" s="174"/>
      <c r="T32" s="174"/>
    </row>
    <row r="33" spans="1:50" s="180" customFormat="1" ht="12.75">
      <c r="A33" s="236">
        <v>30</v>
      </c>
      <c r="B33" s="172" t="s">
        <v>271</v>
      </c>
      <c r="C33" s="300"/>
      <c r="D33" s="235"/>
      <c r="E33" s="274">
        <v>432073.31</v>
      </c>
      <c r="F33" s="274" t="s">
        <v>70</v>
      </c>
      <c r="G33" s="187"/>
      <c r="H33" s="187"/>
      <c r="I33" s="187"/>
      <c r="J33" s="173"/>
      <c r="K33" s="173"/>
      <c r="L33" s="173"/>
      <c r="M33" s="173"/>
      <c r="N33" s="173"/>
      <c r="O33" s="173"/>
      <c r="P33" s="173"/>
      <c r="Q33" s="174"/>
      <c r="R33" s="174"/>
      <c r="S33" s="174"/>
      <c r="T33" s="174"/>
    </row>
    <row r="34" spans="1:50" s="180" customFormat="1" ht="12.75">
      <c r="A34" s="236">
        <v>31</v>
      </c>
      <c r="B34" s="172" t="s">
        <v>272</v>
      </c>
      <c r="C34" s="300"/>
      <c r="D34" s="235"/>
      <c r="E34" s="274">
        <v>10492</v>
      </c>
      <c r="F34" s="274" t="s">
        <v>70</v>
      </c>
      <c r="G34" s="187"/>
      <c r="H34" s="187"/>
      <c r="I34" s="187"/>
      <c r="J34" s="173"/>
      <c r="K34" s="173"/>
      <c r="L34" s="173"/>
      <c r="M34" s="173"/>
      <c r="N34" s="173"/>
      <c r="O34" s="173"/>
      <c r="P34" s="173"/>
      <c r="Q34" s="174"/>
      <c r="R34" s="174"/>
      <c r="S34" s="174"/>
      <c r="T34" s="174"/>
    </row>
    <row r="35" spans="1:50" s="180" customFormat="1" ht="12.75">
      <c r="A35" s="236">
        <v>32</v>
      </c>
      <c r="B35" s="259" t="s">
        <v>273</v>
      </c>
      <c r="C35" s="301"/>
      <c r="D35" s="212"/>
      <c r="E35" s="270">
        <v>15137.76</v>
      </c>
      <c r="F35" s="270" t="s">
        <v>70</v>
      </c>
      <c r="G35" s="194"/>
      <c r="H35" s="194"/>
      <c r="I35" s="194"/>
      <c r="J35" s="175"/>
      <c r="K35" s="175"/>
      <c r="L35" s="175"/>
      <c r="M35" s="175"/>
      <c r="N35" s="175"/>
      <c r="O35" s="175"/>
      <c r="P35" s="175"/>
      <c r="Q35" s="174"/>
      <c r="R35" s="174"/>
      <c r="S35" s="174"/>
      <c r="T35" s="174"/>
    </row>
    <row r="36" spans="1:50" s="180" customFormat="1" ht="12.75">
      <c r="A36" s="236">
        <v>33</v>
      </c>
      <c r="B36" s="259" t="s">
        <v>236</v>
      </c>
      <c r="C36" s="301"/>
      <c r="D36" s="212"/>
      <c r="E36" s="270">
        <v>72293.429999999993</v>
      </c>
      <c r="F36" s="270" t="s">
        <v>70</v>
      </c>
      <c r="G36" s="194"/>
      <c r="H36" s="194"/>
      <c r="I36" s="194"/>
      <c r="J36" s="175"/>
      <c r="K36" s="175"/>
      <c r="L36" s="175"/>
      <c r="M36" s="175"/>
      <c r="N36" s="175"/>
      <c r="O36" s="175"/>
      <c r="P36" s="175"/>
      <c r="Q36" s="174"/>
      <c r="R36" s="174"/>
      <c r="S36" s="174"/>
      <c r="T36" s="174"/>
    </row>
    <row r="37" spans="1:50" s="35" customFormat="1" ht="12.75">
      <c r="A37" s="162"/>
      <c r="B37" s="25"/>
      <c r="C37" s="302"/>
      <c r="D37" s="7"/>
      <c r="E37" s="275"/>
      <c r="F37" s="275"/>
      <c r="G37" s="197"/>
      <c r="H37" s="197"/>
      <c r="I37" s="197"/>
      <c r="J37" s="190"/>
      <c r="K37" s="190"/>
      <c r="L37" s="190"/>
      <c r="M37" s="190"/>
      <c r="N37" s="190"/>
      <c r="O37" s="190"/>
      <c r="P37" s="190"/>
      <c r="Q37" s="200"/>
      <c r="R37" s="200"/>
      <c r="S37" s="200"/>
      <c r="T37" s="200"/>
    </row>
    <row r="38" spans="1:50" s="206" customFormat="1" ht="15" customHeight="1" thickBot="1">
      <c r="A38" s="205"/>
      <c r="B38" s="243" t="s">
        <v>1</v>
      </c>
      <c r="C38" s="119" t="s">
        <v>109</v>
      </c>
      <c r="E38" s="276"/>
      <c r="F38" s="276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</row>
    <row r="39" spans="1:50" s="206" customFormat="1" ht="15" customHeight="1" thickTop="1">
      <c r="A39" s="205"/>
      <c r="B39" s="244" t="s">
        <v>110</v>
      </c>
      <c r="C39" s="303">
        <f>SUM(E4:E19)</f>
        <v>11329579.42</v>
      </c>
      <c r="E39" s="276"/>
      <c r="F39" s="276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50" s="206" customFormat="1" ht="15">
      <c r="A40" s="205"/>
      <c r="B40" s="245" t="s">
        <v>111</v>
      </c>
      <c r="C40" s="304">
        <f>SUM(E20:E31)</f>
        <v>1493083.1900000002</v>
      </c>
      <c r="E40" s="276"/>
      <c r="F40" s="276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</row>
    <row r="41" spans="1:50" s="206" customFormat="1" ht="15" customHeight="1" thickBot="1">
      <c r="A41" s="205"/>
      <c r="B41" s="246" t="s">
        <v>108</v>
      </c>
      <c r="C41" s="305">
        <f>SUM(E32:E36)</f>
        <v>1433059.17</v>
      </c>
      <c r="E41" s="276"/>
      <c r="F41" s="276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1:50" s="206" customFormat="1" ht="15" customHeight="1">
      <c r="A42" s="205"/>
      <c r="B42" s="247" t="s">
        <v>26</v>
      </c>
      <c r="C42" s="306">
        <f>SUM(C39:C41)</f>
        <v>14255721.779999999</v>
      </c>
      <c r="E42" s="276"/>
      <c r="F42" s="276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</row>
    <row r="43" spans="1:50" s="35" customFormat="1" ht="12.75">
      <c r="A43" s="162"/>
      <c r="B43" s="25"/>
      <c r="C43" s="302"/>
      <c r="D43" s="7"/>
      <c r="E43" s="275"/>
      <c r="F43" s="275"/>
      <c r="G43" s="197"/>
      <c r="H43" s="197"/>
      <c r="I43" s="197"/>
      <c r="J43" s="190"/>
      <c r="K43" s="190"/>
      <c r="L43" s="190"/>
      <c r="M43" s="190"/>
      <c r="N43" s="190"/>
      <c r="O43" s="190"/>
      <c r="P43" s="190"/>
      <c r="Q43" s="200"/>
      <c r="R43" s="200"/>
      <c r="S43" s="200"/>
      <c r="T43" s="200"/>
    </row>
    <row r="44" spans="1:50" s="35" customFormat="1" ht="12.75">
      <c r="A44" s="162"/>
      <c r="B44" s="25"/>
      <c r="C44" s="302"/>
      <c r="D44" s="7"/>
      <c r="E44" s="275"/>
      <c r="F44" s="275"/>
      <c r="G44" s="197"/>
      <c r="H44" s="197"/>
      <c r="I44" s="197"/>
      <c r="J44" s="190"/>
      <c r="K44" s="190"/>
      <c r="L44" s="190"/>
      <c r="M44" s="190"/>
      <c r="N44" s="190"/>
      <c r="O44" s="190"/>
      <c r="P44" s="190"/>
      <c r="Q44" s="200"/>
      <c r="R44" s="200"/>
      <c r="S44" s="200"/>
      <c r="T44" s="200"/>
    </row>
    <row r="45" spans="1:50" s="26" customFormat="1">
      <c r="A45" s="69">
        <v>2</v>
      </c>
      <c r="B45" s="95" t="str">
        <f>'Zakładka nr 1'!B5</f>
        <v>Gminne Centrum Kultury w Popowie</v>
      </c>
      <c r="C45" s="296"/>
      <c r="D45" s="25"/>
      <c r="E45" s="268"/>
      <c r="F45" s="268"/>
      <c r="G45" s="213"/>
      <c r="H45" s="213"/>
      <c r="I45" s="213"/>
      <c r="J45" s="213"/>
      <c r="K45" s="213"/>
      <c r="L45" s="213"/>
      <c r="M45" s="213"/>
      <c r="N45" s="196"/>
      <c r="O45" s="196"/>
      <c r="P45" s="196"/>
      <c r="Q45" s="196"/>
      <c r="R45" s="196"/>
      <c r="S45" s="196"/>
      <c r="T45" s="196"/>
    </row>
    <row r="46" spans="1:50" s="27" customFormat="1" ht="44.25" customHeight="1">
      <c r="A46" s="153" t="s">
        <v>0</v>
      </c>
      <c r="B46" s="155" t="s">
        <v>44</v>
      </c>
      <c r="C46" s="277" t="s">
        <v>24</v>
      </c>
      <c r="D46" s="157" t="s">
        <v>71</v>
      </c>
      <c r="E46" s="277" t="s">
        <v>105</v>
      </c>
      <c r="F46" s="277" t="s">
        <v>17</v>
      </c>
      <c r="G46" s="266" t="s">
        <v>45</v>
      </c>
      <c r="H46" s="265" t="s">
        <v>46</v>
      </c>
      <c r="I46" s="265" t="s">
        <v>47</v>
      </c>
      <c r="J46" s="265" t="s">
        <v>420</v>
      </c>
      <c r="K46" s="265" t="s">
        <v>48</v>
      </c>
      <c r="L46" s="265"/>
      <c r="M46" s="265"/>
      <c r="N46" s="265"/>
      <c r="O46" s="265" t="s">
        <v>49</v>
      </c>
      <c r="P46" s="265" t="s">
        <v>115</v>
      </c>
      <c r="Q46" s="249" t="s">
        <v>50</v>
      </c>
      <c r="R46" s="249" t="s">
        <v>86</v>
      </c>
      <c r="S46" s="249"/>
      <c r="T46" s="249" t="s">
        <v>84</v>
      </c>
      <c r="U46" s="160" t="s">
        <v>4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59" t="s">
        <v>51</v>
      </c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</row>
    <row r="47" spans="1:50" s="28" customFormat="1" ht="21.75" customHeight="1" thickBot="1">
      <c r="A47" s="154"/>
      <c r="B47" s="156"/>
      <c r="C47" s="278"/>
      <c r="D47" s="158"/>
      <c r="E47" s="278"/>
      <c r="F47" s="278"/>
      <c r="G47" s="267"/>
      <c r="H47" s="232"/>
      <c r="I47" s="232"/>
      <c r="J47" s="232"/>
      <c r="K47" s="232" t="s">
        <v>52</v>
      </c>
      <c r="L47" s="232" t="s">
        <v>53</v>
      </c>
      <c r="M47" s="232" t="s">
        <v>54</v>
      </c>
      <c r="N47" s="232" t="s">
        <v>55</v>
      </c>
      <c r="O47" s="232"/>
      <c r="P47" s="232"/>
      <c r="Q47" s="248"/>
      <c r="R47" s="248" t="s">
        <v>25</v>
      </c>
      <c r="S47" s="248" t="s">
        <v>85</v>
      </c>
      <c r="T47" s="248" t="s">
        <v>57</v>
      </c>
      <c r="U47" s="124" t="s">
        <v>58</v>
      </c>
      <c r="V47" s="124" t="s">
        <v>59</v>
      </c>
      <c r="W47" s="124" t="s">
        <v>60</v>
      </c>
      <c r="X47" s="124" t="s">
        <v>61</v>
      </c>
      <c r="Y47" s="124" t="s">
        <v>62</v>
      </c>
      <c r="Z47" s="124" t="s">
        <v>82</v>
      </c>
      <c r="AA47" s="124" t="s">
        <v>72</v>
      </c>
      <c r="AB47" s="124" t="s">
        <v>73</v>
      </c>
      <c r="AC47" s="124" t="s">
        <v>18</v>
      </c>
      <c r="AD47" s="124" t="s">
        <v>19</v>
      </c>
      <c r="AE47" s="124" t="s">
        <v>20</v>
      </c>
      <c r="AF47" s="124" t="s">
        <v>63</v>
      </c>
      <c r="AG47" s="124" t="s">
        <v>21</v>
      </c>
      <c r="AH47" s="124" t="s">
        <v>22</v>
      </c>
      <c r="AI47" s="125" t="s">
        <v>23</v>
      </c>
      <c r="AJ47" s="125" t="s">
        <v>16</v>
      </c>
      <c r="AK47" s="125" t="s">
        <v>74</v>
      </c>
      <c r="AL47" s="125" t="s">
        <v>75</v>
      </c>
      <c r="AM47" s="125" t="s">
        <v>76</v>
      </c>
      <c r="AN47" s="125" t="s">
        <v>77</v>
      </c>
      <c r="AO47" s="125" t="s">
        <v>78</v>
      </c>
      <c r="AP47" s="125" t="s">
        <v>64</v>
      </c>
      <c r="AQ47" s="125" t="s">
        <v>65</v>
      </c>
      <c r="AR47" s="125" t="s">
        <v>66</v>
      </c>
      <c r="AS47" s="125" t="s">
        <v>79</v>
      </c>
      <c r="AT47" s="125" t="s">
        <v>67</v>
      </c>
      <c r="AU47" s="125" t="s">
        <v>83</v>
      </c>
      <c r="AV47" s="125" t="s">
        <v>68</v>
      </c>
      <c r="AW47" s="125" t="s">
        <v>69</v>
      </c>
      <c r="AX47" s="125" t="s">
        <v>22</v>
      </c>
    </row>
    <row r="48" spans="1:50" s="240" customFormat="1" ht="13.5" thickTop="1">
      <c r="A48" s="236">
        <v>1</v>
      </c>
      <c r="B48" s="169" t="s">
        <v>421</v>
      </c>
      <c r="C48" s="297"/>
      <c r="D48" s="221"/>
      <c r="E48" s="269" t="s">
        <v>344</v>
      </c>
      <c r="F48" s="270" t="s">
        <v>344</v>
      </c>
      <c r="G48" s="222"/>
      <c r="H48" s="216"/>
      <c r="I48" s="215"/>
      <c r="J48" s="215"/>
      <c r="K48" s="214"/>
      <c r="L48" s="214"/>
      <c r="M48" s="214"/>
      <c r="N48" s="214"/>
      <c r="O48" s="207"/>
      <c r="P48" s="214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14"/>
      <c r="AB48" s="214"/>
      <c r="AC48" s="207"/>
      <c r="AD48" s="207"/>
      <c r="AE48" s="207"/>
      <c r="AF48" s="207"/>
      <c r="AG48" s="207"/>
      <c r="AH48" s="207"/>
      <c r="AI48" s="207"/>
      <c r="AJ48" s="223"/>
      <c r="AK48" s="214"/>
      <c r="AL48" s="214"/>
      <c r="AM48" s="214"/>
      <c r="AN48" s="214"/>
      <c r="AO48" s="214"/>
      <c r="AP48" s="223"/>
      <c r="AQ48" s="223"/>
      <c r="AR48" s="223"/>
      <c r="AS48" s="215"/>
      <c r="AT48" s="223"/>
      <c r="AU48" s="223"/>
      <c r="AV48" s="223"/>
      <c r="AW48" s="223"/>
      <c r="AX48" s="223"/>
    </row>
    <row r="49" spans="1:50" s="35" customFormat="1" ht="12.75">
      <c r="A49" s="104">
        <v>2</v>
      </c>
      <c r="B49" s="102" t="s">
        <v>108</v>
      </c>
      <c r="C49" s="300"/>
      <c r="D49" s="103"/>
      <c r="E49" s="274">
        <v>21503.95</v>
      </c>
      <c r="F49" s="274" t="s">
        <v>70</v>
      </c>
      <c r="G49" s="187"/>
      <c r="H49" s="187"/>
      <c r="I49" s="187"/>
      <c r="J49" s="186"/>
      <c r="K49" s="186"/>
      <c r="L49" s="186"/>
      <c r="M49" s="186"/>
      <c r="N49" s="186"/>
      <c r="O49" s="186"/>
      <c r="P49" s="186"/>
      <c r="Q49" s="200"/>
      <c r="R49" s="200"/>
      <c r="S49" s="200"/>
      <c r="T49" s="200"/>
    </row>
    <row r="50" spans="1:50" s="29" customFormat="1" ht="15">
      <c r="B50" s="176"/>
      <c r="C50" s="307"/>
      <c r="E50" s="279"/>
      <c r="F50" s="279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  <row r="51" spans="1:50" s="20" customFormat="1">
      <c r="C51" s="308"/>
      <c r="E51" s="276"/>
      <c r="F51" s="276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50" s="20" customFormat="1" ht="15" customHeight="1" thickBot="1">
      <c r="A52"/>
      <c r="B52" s="118" t="s">
        <v>1</v>
      </c>
      <c r="C52" s="119" t="s">
        <v>109</v>
      </c>
      <c r="E52" s="276"/>
      <c r="F52" s="276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</row>
    <row r="53" spans="1:50" s="20" customFormat="1" ht="15" customHeight="1" thickTop="1">
      <c r="A53"/>
      <c r="B53" s="120" t="s">
        <v>110</v>
      </c>
      <c r="C53" s="303">
        <v>0</v>
      </c>
      <c r="E53" s="276"/>
      <c r="F53" s="276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</row>
    <row r="54" spans="1:50" s="20" customFormat="1" ht="15">
      <c r="A54"/>
      <c r="B54" s="121" t="s">
        <v>111</v>
      </c>
      <c r="C54" s="304">
        <v>0</v>
      </c>
      <c r="E54" s="276"/>
      <c r="F54" s="276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</row>
    <row r="55" spans="1:50" s="20" customFormat="1" ht="15" customHeight="1" thickBot="1">
      <c r="A55"/>
      <c r="B55" s="122" t="s">
        <v>108</v>
      </c>
      <c r="C55" s="305">
        <f>E49</f>
        <v>21503.95</v>
      </c>
      <c r="E55" s="276"/>
      <c r="F55" s="276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</row>
    <row r="56" spans="1:50" s="20" customFormat="1" ht="15" customHeight="1">
      <c r="A56"/>
      <c r="B56" s="123" t="s">
        <v>26</v>
      </c>
      <c r="C56" s="306">
        <f>SUM(C53:C55)</f>
        <v>21503.95</v>
      </c>
      <c r="E56" s="276"/>
      <c r="F56" s="276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</row>
    <row r="57" spans="1:50" s="35" customFormat="1" ht="12.75">
      <c r="A57" s="162"/>
      <c r="B57" s="25"/>
      <c r="C57" s="302"/>
      <c r="D57" s="7"/>
      <c r="E57" s="275"/>
      <c r="F57" s="275"/>
      <c r="G57" s="197"/>
      <c r="H57" s="197"/>
      <c r="I57" s="197"/>
      <c r="J57" s="190"/>
      <c r="K57" s="190"/>
      <c r="L57" s="190"/>
      <c r="M57" s="190"/>
      <c r="N57" s="190"/>
      <c r="O57" s="190"/>
      <c r="P57" s="190"/>
      <c r="Q57" s="200"/>
      <c r="R57" s="200"/>
      <c r="S57" s="200"/>
      <c r="T57" s="200"/>
    </row>
    <row r="58" spans="1:50" s="35" customFormat="1" ht="12.75">
      <c r="A58" s="162"/>
      <c r="B58" s="25"/>
      <c r="C58" s="302"/>
      <c r="D58" s="7"/>
      <c r="E58" s="275"/>
      <c r="F58" s="275"/>
      <c r="G58" s="197"/>
      <c r="H58" s="197"/>
      <c r="I58" s="197"/>
      <c r="J58" s="190"/>
      <c r="K58" s="190"/>
      <c r="L58" s="190"/>
      <c r="M58" s="190"/>
      <c r="N58" s="190"/>
      <c r="O58" s="190"/>
      <c r="P58" s="190"/>
      <c r="Q58" s="200"/>
      <c r="R58" s="200"/>
      <c r="S58" s="200"/>
      <c r="T58" s="200"/>
    </row>
    <row r="59" spans="1:50" s="35" customFormat="1" ht="12.75">
      <c r="A59" s="162"/>
      <c r="B59" s="25"/>
      <c r="C59" s="302"/>
      <c r="D59" s="7"/>
      <c r="E59" s="275"/>
      <c r="F59" s="275"/>
      <c r="G59" s="197"/>
      <c r="H59" s="197"/>
      <c r="I59" s="197"/>
      <c r="J59" s="190"/>
      <c r="K59" s="190"/>
      <c r="L59" s="190"/>
      <c r="M59" s="190"/>
      <c r="N59" s="190"/>
      <c r="O59" s="190"/>
      <c r="P59" s="190"/>
      <c r="Q59" s="200"/>
      <c r="R59" s="200"/>
      <c r="S59" s="200"/>
      <c r="T59" s="200"/>
    </row>
    <row r="60" spans="1:50" s="26" customFormat="1">
      <c r="A60" s="69">
        <v>3</v>
      </c>
      <c r="B60" s="95" t="str">
        <f>'Zakładka nr 1'!B6</f>
        <v>Gminny Ośrodek Pomocy Społecznej w Popowie</v>
      </c>
      <c r="C60" s="296"/>
      <c r="D60" s="25"/>
      <c r="E60" s="268"/>
      <c r="F60" s="268"/>
      <c r="G60" s="213"/>
      <c r="H60" s="213"/>
      <c r="I60" s="213"/>
      <c r="J60" s="213"/>
      <c r="K60" s="213"/>
      <c r="L60" s="213"/>
      <c r="M60" s="213"/>
      <c r="N60" s="196"/>
      <c r="O60" s="196"/>
      <c r="P60" s="196"/>
      <c r="Q60" s="196"/>
      <c r="R60" s="196"/>
      <c r="S60" s="196"/>
      <c r="T60" s="196"/>
    </row>
    <row r="61" spans="1:50" s="27" customFormat="1" ht="39.75" customHeight="1">
      <c r="A61" s="153" t="s">
        <v>0</v>
      </c>
      <c r="B61" s="155" t="s">
        <v>44</v>
      </c>
      <c r="C61" s="277" t="s">
        <v>24</v>
      </c>
      <c r="D61" s="157" t="s">
        <v>71</v>
      </c>
      <c r="E61" s="277" t="s">
        <v>105</v>
      </c>
      <c r="F61" s="277" t="s">
        <v>17</v>
      </c>
      <c r="G61" s="266" t="s">
        <v>45</v>
      </c>
      <c r="H61" s="265" t="s">
        <v>46</v>
      </c>
      <c r="I61" s="265" t="s">
        <v>47</v>
      </c>
      <c r="J61" s="265" t="s">
        <v>420</v>
      </c>
      <c r="K61" s="265" t="s">
        <v>48</v>
      </c>
      <c r="L61" s="265"/>
      <c r="M61" s="265"/>
      <c r="N61" s="265"/>
      <c r="O61" s="265" t="s">
        <v>49</v>
      </c>
      <c r="P61" s="265" t="s">
        <v>115</v>
      </c>
      <c r="Q61" s="249" t="s">
        <v>50</v>
      </c>
      <c r="R61" s="249" t="s">
        <v>86</v>
      </c>
      <c r="S61" s="249"/>
      <c r="T61" s="249" t="s">
        <v>84</v>
      </c>
      <c r="U61" s="160" t="s">
        <v>4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59" t="s">
        <v>51</v>
      </c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</row>
    <row r="62" spans="1:50" s="28" customFormat="1" ht="30" customHeight="1" thickBot="1">
      <c r="A62" s="154"/>
      <c r="B62" s="156"/>
      <c r="C62" s="278"/>
      <c r="D62" s="158"/>
      <c r="E62" s="278"/>
      <c r="F62" s="278"/>
      <c r="G62" s="267"/>
      <c r="H62" s="232"/>
      <c r="I62" s="232"/>
      <c r="J62" s="232"/>
      <c r="K62" s="232" t="s">
        <v>52</v>
      </c>
      <c r="L62" s="232" t="s">
        <v>53</v>
      </c>
      <c r="M62" s="232" t="s">
        <v>54</v>
      </c>
      <c r="N62" s="232" t="s">
        <v>55</v>
      </c>
      <c r="O62" s="232"/>
      <c r="P62" s="232"/>
      <c r="Q62" s="248"/>
      <c r="R62" s="248" t="s">
        <v>25</v>
      </c>
      <c r="S62" s="248" t="s">
        <v>85</v>
      </c>
      <c r="T62" s="248" t="s">
        <v>57</v>
      </c>
      <c r="U62" s="124" t="s">
        <v>58</v>
      </c>
      <c r="V62" s="124" t="s">
        <v>59</v>
      </c>
      <c r="W62" s="124" t="s">
        <v>60</v>
      </c>
      <c r="X62" s="124" t="s">
        <v>61</v>
      </c>
      <c r="Y62" s="124" t="s">
        <v>62</v>
      </c>
      <c r="Z62" s="124" t="s">
        <v>82</v>
      </c>
      <c r="AA62" s="124" t="s">
        <v>72</v>
      </c>
      <c r="AB62" s="124" t="s">
        <v>73</v>
      </c>
      <c r="AC62" s="124" t="s">
        <v>18</v>
      </c>
      <c r="AD62" s="124" t="s">
        <v>19</v>
      </c>
      <c r="AE62" s="124" t="s">
        <v>20</v>
      </c>
      <c r="AF62" s="124" t="s">
        <v>63</v>
      </c>
      <c r="AG62" s="124" t="s">
        <v>21</v>
      </c>
      <c r="AH62" s="124" t="s">
        <v>22</v>
      </c>
      <c r="AI62" s="125" t="s">
        <v>23</v>
      </c>
      <c r="AJ62" s="125" t="s">
        <v>16</v>
      </c>
      <c r="AK62" s="125" t="s">
        <v>74</v>
      </c>
      <c r="AL62" s="125" t="s">
        <v>75</v>
      </c>
      <c r="AM62" s="125" t="s">
        <v>76</v>
      </c>
      <c r="AN62" s="125" t="s">
        <v>77</v>
      </c>
      <c r="AO62" s="125" t="s">
        <v>78</v>
      </c>
      <c r="AP62" s="125" t="s">
        <v>64</v>
      </c>
      <c r="AQ62" s="125" t="s">
        <v>65</v>
      </c>
      <c r="AR62" s="125" t="s">
        <v>66</v>
      </c>
      <c r="AS62" s="125" t="s">
        <v>79</v>
      </c>
      <c r="AT62" s="125" t="s">
        <v>67</v>
      </c>
      <c r="AU62" s="125" t="s">
        <v>83</v>
      </c>
      <c r="AV62" s="125" t="s">
        <v>68</v>
      </c>
      <c r="AW62" s="125" t="s">
        <v>69</v>
      </c>
      <c r="AX62" s="125" t="s">
        <v>22</v>
      </c>
    </row>
    <row r="63" spans="1:50" s="108" customFormat="1" ht="13.5" thickTop="1">
      <c r="A63" s="104">
        <v>1</v>
      </c>
      <c r="B63" s="169" t="s">
        <v>421</v>
      </c>
      <c r="C63" s="297"/>
      <c r="D63" s="54"/>
      <c r="E63" s="269" t="s">
        <v>344</v>
      </c>
      <c r="F63" s="270" t="s">
        <v>344</v>
      </c>
      <c r="G63" s="222"/>
      <c r="H63" s="216"/>
      <c r="I63" s="215"/>
      <c r="J63" s="215"/>
      <c r="K63" s="214"/>
      <c r="L63" s="214"/>
      <c r="M63" s="214"/>
      <c r="N63" s="214"/>
      <c r="O63" s="207"/>
      <c r="P63" s="214"/>
      <c r="Q63" s="207"/>
      <c r="R63" s="207"/>
      <c r="S63" s="207"/>
      <c r="T63" s="207"/>
      <c r="U63" s="4"/>
      <c r="V63" s="4"/>
      <c r="W63" s="4"/>
      <c r="X63" s="4"/>
      <c r="Y63" s="4"/>
      <c r="Z63" s="4"/>
      <c r="AA63" s="30"/>
      <c r="AB63" s="30"/>
      <c r="AC63" s="4"/>
      <c r="AD63" s="4"/>
      <c r="AE63" s="4"/>
      <c r="AF63" s="4"/>
      <c r="AG63" s="4"/>
      <c r="AH63" s="4"/>
      <c r="AI63" s="4"/>
      <c r="AJ63" s="55"/>
      <c r="AK63" s="30"/>
      <c r="AL63" s="30"/>
      <c r="AM63" s="30"/>
      <c r="AN63" s="30"/>
      <c r="AO63" s="30"/>
      <c r="AP63" s="55"/>
      <c r="AQ63" s="55"/>
      <c r="AR63" s="55"/>
      <c r="AS63" s="31"/>
      <c r="AT63" s="55"/>
      <c r="AU63" s="55"/>
      <c r="AV63" s="55"/>
      <c r="AW63" s="55"/>
      <c r="AX63" s="55"/>
    </row>
    <row r="64" spans="1:50" s="35" customFormat="1" ht="12.75">
      <c r="A64" s="104">
        <v>2</v>
      </c>
      <c r="B64" s="102" t="s">
        <v>108</v>
      </c>
      <c r="C64" s="300"/>
      <c r="D64" s="163"/>
      <c r="E64" s="280">
        <v>103283.77189999999</v>
      </c>
      <c r="F64" s="281" t="s">
        <v>70</v>
      </c>
      <c r="G64" s="187"/>
      <c r="H64" s="187"/>
      <c r="I64" s="187"/>
      <c r="J64" s="186"/>
      <c r="K64" s="186"/>
      <c r="L64" s="186"/>
      <c r="M64" s="186"/>
      <c r="N64" s="186"/>
      <c r="O64" s="186"/>
      <c r="P64" s="186"/>
      <c r="Q64" s="200"/>
      <c r="R64" s="200"/>
      <c r="S64" s="200"/>
      <c r="T64" s="200"/>
    </row>
    <row r="65" spans="1:50" s="29" customFormat="1" ht="15">
      <c r="B65" s="176"/>
      <c r="C65" s="307"/>
      <c r="E65" s="279"/>
      <c r="F65" s="279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</row>
    <row r="66" spans="1:50" s="20" customFormat="1">
      <c r="C66" s="308"/>
      <c r="E66" s="276"/>
      <c r="F66" s="276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</row>
    <row r="67" spans="1:50" s="20" customFormat="1" ht="15" customHeight="1" thickBot="1">
      <c r="A67"/>
      <c r="B67" s="118" t="s">
        <v>1</v>
      </c>
      <c r="C67" s="119" t="s">
        <v>109</v>
      </c>
      <c r="E67" s="276"/>
      <c r="F67" s="276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</row>
    <row r="68" spans="1:50" s="20" customFormat="1" ht="15" customHeight="1" thickTop="1">
      <c r="A68"/>
      <c r="B68" s="120" t="s">
        <v>110</v>
      </c>
      <c r="C68" s="303">
        <v>0</v>
      </c>
      <c r="E68" s="276"/>
      <c r="F68" s="276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</row>
    <row r="69" spans="1:50" s="20" customFormat="1" ht="15">
      <c r="A69"/>
      <c r="B69" s="121" t="s">
        <v>111</v>
      </c>
      <c r="C69" s="304">
        <v>0</v>
      </c>
      <c r="E69" s="276"/>
      <c r="F69" s="276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</row>
    <row r="70" spans="1:50" s="20" customFormat="1" ht="15" customHeight="1" thickBot="1">
      <c r="A70"/>
      <c r="B70" s="122" t="s">
        <v>108</v>
      </c>
      <c r="C70" s="305">
        <f>E64</f>
        <v>103283.77189999999</v>
      </c>
      <c r="E70" s="276"/>
      <c r="F70" s="276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</row>
    <row r="71" spans="1:50" s="20" customFormat="1" ht="15" customHeight="1">
      <c r="A71"/>
      <c r="B71" s="123" t="s">
        <v>26</v>
      </c>
      <c r="C71" s="306">
        <f>SUM(C68:C70)</f>
        <v>103283.77189999999</v>
      </c>
      <c r="E71" s="276"/>
      <c r="F71" s="276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</row>
    <row r="72" spans="1:50" s="20" customFormat="1" ht="15" customHeight="1">
      <c r="A72"/>
      <c r="B72" s="141"/>
      <c r="C72" s="309"/>
      <c r="E72" s="276"/>
      <c r="F72" s="276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1:50" s="20" customFormat="1" ht="15" customHeight="1">
      <c r="A73"/>
      <c r="B73" s="141"/>
      <c r="C73" s="309"/>
      <c r="E73" s="276"/>
      <c r="F73" s="276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1:50" s="20" customFormat="1" ht="15" customHeight="1">
      <c r="A74"/>
      <c r="B74" s="141"/>
      <c r="C74" s="309"/>
      <c r="E74" s="276"/>
      <c r="F74" s="276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1:50" s="26" customFormat="1" ht="16.5" customHeight="1">
      <c r="A75" s="69">
        <v>4</v>
      </c>
      <c r="B75" s="95" t="str">
        <f>'Zakładka nr 1'!B7</f>
        <v>Gminna Biblioteka Publiczna w Popowie</v>
      </c>
      <c r="C75" s="296"/>
      <c r="D75" s="25"/>
      <c r="E75" s="268"/>
      <c r="F75" s="268"/>
      <c r="G75" s="213"/>
      <c r="H75" s="213"/>
      <c r="I75" s="213"/>
      <c r="J75" s="213"/>
      <c r="K75" s="213"/>
      <c r="L75" s="213"/>
      <c r="M75" s="213"/>
      <c r="N75" s="196"/>
      <c r="O75" s="196"/>
      <c r="P75" s="196"/>
      <c r="Q75" s="196"/>
      <c r="R75" s="196"/>
      <c r="S75" s="196"/>
      <c r="T75" s="196"/>
    </row>
    <row r="76" spans="1:50" s="27" customFormat="1" ht="15.75" customHeight="1">
      <c r="A76" s="350" t="s">
        <v>0</v>
      </c>
      <c r="B76" s="350" t="s">
        <v>44</v>
      </c>
      <c r="C76" s="358" t="s">
        <v>24</v>
      </c>
      <c r="D76" s="350" t="s">
        <v>71</v>
      </c>
      <c r="E76" s="358" t="s">
        <v>105</v>
      </c>
      <c r="F76" s="358" t="s">
        <v>17</v>
      </c>
      <c r="G76" s="350" t="s">
        <v>45</v>
      </c>
      <c r="H76" s="350" t="s">
        <v>46</v>
      </c>
      <c r="I76" s="350" t="s">
        <v>47</v>
      </c>
      <c r="J76" s="350" t="s">
        <v>420</v>
      </c>
      <c r="K76" s="352" t="s">
        <v>48</v>
      </c>
      <c r="L76" s="370"/>
      <c r="M76" s="370"/>
      <c r="N76" s="348"/>
      <c r="O76" s="350" t="s">
        <v>49</v>
      </c>
      <c r="P76" s="350" t="s">
        <v>115</v>
      </c>
      <c r="Q76" s="363" t="s">
        <v>50</v>
      </c>
      <c r="R76" s="365" t="s">
        <v>86</v>
      </c>
      <c r="S76" s="366"/>
      <c r="T76" s="233" t="s">
        <v>84</v>
      </c>
      <c r="U76" s="367" t="s">
        <v>4</v>
      </c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9"/>
      <c r="AI76" s="360" t="s">
        <v>51</v>
      </c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2"/>
    </row>
    <row r="77" spans="1:50" s="28" customFormat="1" ht="77.25" thickBot="1">
      <c r="A77" s="351"/>
      <c r="B77" s="351"/>
      <c r="C77" s="359"/>
      <c r="D77" s="351"/>
      <c r="E77" s="359"/>
      <c r="F77" s="359"/>
      <c r="G77" s="351"/>
      <c r="H77" s="351"/>
      <c r="I77" s="351"/>
      <c r="J77" s="351"/>
      <c r="K77" s="232" t="s">
        <v>52</v>
      </c>
      <c r="L77" s="232" t="s">
        <v>53</v>
      </c>
      <c r="M77" s="232" t="s">
        <v>54</v>
      </c>
      <c r="N77" s="232" t="s">
        <v>55</v>
      </c>
      <c r="O77" s="351"/>
      <c r="P77" s="351"/>
      <c r="Q77" s="364"/>
      <c r="R77" s="248" t="s">
        <v>25</v>
      </c>
      <c r="S77" s="248" t="s">
        <v>85</v>
      </c>
      <c r="T77" s="248" t="s">
        <v>57</v>
      </c>
      <c r="U77" s="124" t="s">
        <v>58</v>
      </c>
      <c r="V77" s="124" t="s">
        <v>59</v>
      </c>
      <c r="W77" s="124" t="s">
        <v>60</v>
      </c>
      <c r="X77" s="124" t="s">
        <v>61</v>
      </c>
      <c r="Y77" s="124" t="s">
        <v>62</v>
      </c>
      <c r="Z77" s="124" t="s">
        <v>82</v>
      </c>
      <c r="AA77" s="124" t="s">
        <v>72</v>
      </c>
      <c r="AB77" s="124" t="s">
        <v>73</v>
      </c>
      <c r="AC77" s="124" t="s">
        <v>18</v>
      </c>
      <c r="AD77" s="124" t="s">
        <v>19</v>
      </c>
      <c r="AE77" s="124" t="s">
        <v>20</v>
      </c>
      <c r="AF77" s="124" t="s">
        <v>63</v>
      </c>
      <c r="AG77" s="124" t="s">
        <v>21</v>
      </c>
      <c r="AH77" s="124" t="s">
        <v>22</v>
      </c>
      <c r="AI77" s="125" t="s">
        <v>23</v>
      </c>
      <c r="AJ77" s="125" t="s">
        <v>16</v>
      </c>
      <c r="AK77" s="125" t="s">
        <v>74</v>
      </c>
      <c r="AL77" s="125" t="s">
        <v>75</v>
      </c>
      <c r="AM77" s="125" t="s">
        <v>76</v>
      </c>
      <c r="AN77" s="125" t="s">
        <v>77</v>
      </c>
      <c r="AO77" s="125" t="s">
        <v>78</v>
      </c>
      <c r="AP77" s="125" t="s">
        <v>64</v>
      </c>
      <c r="AQ77" s="125" t="s">
        <v>65</v>
      </c>
      <c r="AR77" s="125" t="s">
        <v>66</v>
      </c>
      <c r="AS77" s="125" t="s">
        <v>79</v>
      </c>
      <c r="AT77" s="125" t="s">
        <v>67</v>
      </c>
      <c r="AU77" s="125" t="s">
        <v>83</v>
      </c>
      <c r="AV77" s="125" t="s">
        <v>68</v>
      </c>
      <c r="AW77" s="125" t="s">
        <v>69</v>
      </c>
      <c r="AX77" s="125" t="s">
        <v>22</v>
      </c>
    </row>
    <row r="78" spans="1:50" s="108" customFormat="1" ht="13.5" thickTop="1">
      <c r="A78" s="104">
        <v>1</v>
      </c>
      <c r="B78" s="289" t="s">
        <v>422</v>
      </c>
      <c r="C78" s="310"/>
      <c r="D78" s="283"/>
      <c r="E78" s="284"/>
      <c r="F78" s="285"/>
      <c r="G78" s="286"/>
      <c r="H78" s="286"/>
      <c r="I78" s="287"/>
      <c r="J78" s="287"/>
      <c r="K78" s="288"/>
      <c r="L78" s="214"/>
      <c r="M78" s="214"/>
      <c r="N78" s="214"/>
      <c r="O78" s="207"/>
      <c r="P78" s="214"/>
      <c r="Q78" s="207"/>
      <c r="R78" s="207"/>
      <c r="S78" s="207"/>
      <c r="T78" s="207"/>
      <c r="U78" s="4"/>
      <c r="V78" s="4"/>
      <c r="W78" s="4"/>
      <c r="X78" s="4"/>
      <c r="Y78" s="4"/>
      <c r="Z78" s="4"/>
      <c r="AA78" s="30"/>
      <c r="AB78" s="30"/>
      <c r="AC78" s="4"/>
      <c r="AD78" s="4"/>
      <c r="AE78" s="4"/>
      <c r="AF78" s="4"/>
      <c r="AG78" s="4"/>
      <c r="AH78" s="4"/>
      <c r="AI78" s="4"/>
      <c r="AJ78" s="55"/>
      <c r="AK78" s="30"/>
      <c r="AL78" s="30"/>
      <c r="AM78" s="30"/>
      <c r="AN78" s="30"/>
      <c r="AO78" s="30"/>
      <c r="AP78" s="55"/>
      <c r="AQ78" s="55"/>
      <c r="AR78" s="55"/>
      <c r="AS78" s="31"/>
      <c r="AT78" s="55"/>
      <c r="AU78" s="55"/>
      <c r="AV78" s="55"/>
      <c r="AW78" s="55"/>
      <c r="AX78" s="55"/>
    </row>
    <row r="79" spans="1:50" s="20" customFormat="1">
      <c r="C79" s="308"/>
      <c r="E79" s="276"/>
      <c r="F79" s="276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</row>
    <row r="80" spans="1:50" s="20" customFormat="1" ht="15.75" thickBot="1">
      <c r="A80"/>
      <c r="B80" s="118" t="s">
        <v>1</v>
      </c>
      <c r="C80" s="119" t="s">
        <v>109</v>
      </c>
      <c r="E80" s="276"/>
      <c r="F80" s="276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</row>
    <row r="81" spans="1:50" s="20" customFormat="1" ht="15.75" thickTop="1">
      <c r="A81"/>
      <c r="B81" s="120" t="s">
        <v>110</v>
      </c>
      <c r="C81" s="303">
        <v>0</v>
      </c>
      <c r="E81" s="276"/>
      <c r="F81" s="276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</row>
    <row r="82" spans="1:50" s="20" customFormat="1" ht="15">
      <c r="A82"/>
      <c r="B82" s="121" t="s">
        <v>111</v>
      </c>
      <c r="C82" s="304">
        <v>0</v>
      </c>
      <c r="E82" s="276"/>
      <c r="F82" s="276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</row>
    <row r="83" spans="1:50" s="20" customFormat="1" ht="15.75" thickBot="1">
      <c r="A83"/>
      <c r="B83" s="122" t="s">
        <v>108</v>
      </c>
      <c r="C83" s="305">
        <v>0</v>
      </c>
      <c r="E83" s="276"/>
      <c r="F83" s="276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</row>
    <row r="84" spans="1:50" s="20" customFormat="1" ht="15" customHeight="1">
      <c r="A84"/>
      <c r="B84" s="123" t="s">
        <v>26</v>
      </c>
      <c r="C84" s="306">
        <f>SUM(C81:C83)</f>
        <v>0</v>
      </c>
      <c r="E84" s="276"/>
      <c r="F84" s="276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</row>
    <row r="85" spans="1:50" s="20" customFormat="1" ht="15" customHeight="1">
      <c r="A85"/>
      <c r="B85" s="141"/>
      <c r="C85" s="309"/>
      <c r="E85" s="276"/>
      <c r="F85" s="276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</row>
    <row r="86" spans="1:50" s="20" customFormat="1" ht="15" customHeight="1">
      <c r="A86"/>
      <c r="B86" s="141"/>
      <c r="C86" s="309"/>
      <c r="E86" s="276"/>
      <c r="F86" s="276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50" s="20" customFormat="1" ht="15" customHeight="1">
      <c r="A87"/>
      <c r="B87" s="141"/>
      <c r="C87" s="309"/>
      <c r="E87" s="276"/>
      <c r="F87" s="276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</row>
    <row r="88" spans="1:50" s="26" customFormat="1" ht="16.5" customHeight="1">
      <c r="A88" s="69">
        <v>5</v>
      </c>
      <c r="B88" s="96" t="str">
        <f>'Zakładka nr 1'!B8</f>
        <v>Gminny Klub Dziecięcy TYGRYSEK</v>
      </c>
      <c r="C88" s="296"/>
      <c r="D88" s="25"/>
      <c r="E88" s="268"/>
      <c r="F88" s="268"/>
      <c r="G88" s="213"/>
      <c r="H88" s="213"/>
      <c r="I88" s="213"/>
      <c r="J88" s="213"/>
      <c r="K88" s="213"/>
      <c r="L88" s="213"/>
      <c r="M88" s="213"/>
      <c r="N88" s="196"/>
      <c r="O88" s="196"/>
      <c r="P88" s="196"/>
      <c r="Q88" s="196"/>
      <c r="R88" s="196"/>
      <c r="S88" s="196"/>
      <c r="T88" s="196"/>
    </row>
    <row r="89" spans="1:50" s="27" customFormat="1" ht="15.75" customHeight="1">
      <c r="A89" s="350" t="s">
        <v>0</v>
      </c>
      <c r="B89" s="350" t="s">
        <v>44</v>
      </c>
      <c r="C89" s="358" t="s">
        <v>24</v>
      </c>
      <c r="D89" s="350" t="s">
        <v>71</v>
      </c>
      <c r="E89" s="358" t="s">
        <v>105</v>
      </c>
      <c r="F89" s="358" t="s">
        <v>17</v>
      </c>
      <c r="G89" s="350" t="s">
        <v>45</v>
      </c>
      <c r="H89" s="350" t="s">
        <v>46</v>
      </c>
      <c r="I89" s="350" t="s">
        <v>47</v>
      </c>
      <c r="J89" s="350" t="s">
        <v>420</v>
      </c>
      <c r="K89" s="352" t="s">
        <v>48</v>
      </c>
      <c r="L89" s="370"/>
      <c r="M89" s="370"/>
      <c r="N89" s="348"/>
      <c r="O89" s="350" t="s">
        <v>49</v>
      </c>
      <c r="P89" s="350" t="s">
        <v>115</v>
      </c>
      <c r="Q89" s="363" t="s">
        <v>50</v>
      </c>
      <c r="R89" s="365" t="s">
        <v>86</v>
      </c>
      <c r="S89" s="366"/>
      <c r="T89" s="233" t="s">
        <v>84</v>
      </c>
      <c r="U89" s="367" t="s">
        <v>4</v>
      </c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9"/>
      <c r="AI89" s="360" t="s">
        <v>51</v>
      </c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2"/>
    </row>
    <row r="90" spans="1:50" s="28" customFormat="1" ht="77.25" thickBot="1">
      <c r="A90" s="351"/>
      <c r="B90" s="351"/>
      <c r="C90" s="359"/>
      <c r="D90" s="351"/>
      <c r="E90" s="359"/>
      <c r="F90" s="359"/>
      <c r="G90" s="351"/>
      <c r="H90" s="351"/>
      <c r="I90" s="351"/>
      <c r="J90" s="351"/>
      <c r="K90" s="232" t="s">
        <v>52</v>
      </c>
      <c r="L90" s="232" t="s">
        <v>53</v>
      </c>
      <c r="M90" s="232" t="s">
        <v>54</v>
      </c>
      <c r="N90" s="232" t="s">
        <v>55</v>
      </c>
      <c r="O90" s="351"/>
      <c r="P90" s="351"/>
      <c r="Q90" s="364"/>
      <c r="R90" s="248" t="s">
        <v>25</v>
      </c>
      <c r="S90" s="248" t="s">
        <v>85</v>
      </c>
      <c r="T90" s="248" t="s">
        <v>57</v>
      </c>
      <c r="U90" s="124" t="s">
        <v>58</v>
      </c>
      <c r="V90" s="124" t="s">
        <v>59</v>
      </c>
      <c r="W90" s="124" t="s">
        <v>60</v>
      </c>
      <c r="X90" s="124" t="s">
        <v>61</v>
      </c>
      <c r="Y90" s="124" t="s">
        <v>62</v>
      </c>
      <c r="Z90" s="124" t="s">
        <v>82</v>
      </c>
      <c r="AA90" s="124" t="s">
        <v>72</v>
      </c>
      <c r="AB90" s="124" t="s">
        <v>73</v>
      </c>
      <c r="AC90" s="124" t="s">
        <v>18</v>
      </c>
      <c r="AD90" s="124" t="s">
        <v>19</v>
      </c>
      <c r="AE90" s="124" t="s">
        <v>20</v>
      </c>
      <c r="AF90" s="124" t="s">
        <v>63</v>
      </c>
      <c r="AG90" s="124" t="s">
        <v>21</v>
      </c>
      <c r="AH90" s="124" t="s">
        <v>22</v>
      </c>
      <c r="AI90" s="125" t="s">
        <v>23</v>
      </c>
      <c r="AJ90" s="125" t="s">
        <v>16</v>
      </c>
      <c r="AK90" s="125" t="s">
        <v>74</v>
      </c>
      <c r="AL90" s="125" t="s">
        <v>75</v>
      </c>
      <c r="AM90" s="125" t="s">
        <v>76</v>
      </c>
      <c r="AN90" s="125" t="s">
        <v>77</v>
      </c>
      <c r="AO90" s="125" t="s">
        <v>78</v>
      </c>
      <c r="AP90" s="125" t="s">
        <v>64</v>
      </c>
      <c r="AQ90" s="125" t="s">
        <v>65</v>
      </c>
      <c r="AR90" s="125" t="s">
        <v>66</v>
      </c>
      <c r="AS90" s="125" t="s">
        <v>79</v>
      </c>
      <c r="AT90" s="125" t="s">
        <v>67</v>
      </c>
      <c r="AU90" s="125" t="s">
        <v>83</v>
      </c>
      <c r="AV90" s="125" t="s">
        <v>68</v>
      </c>
      <c r="AW90" s="125" t="s">
        <v>69</v>
      </c>
      <c r="AX90" s="125" t="s">
        <v>22</v>
      </c>
    </row>
    <row r="91" spans="1:50" s="108" customFormat="1" ht="13.5" thickTop="1">
      <c r="A91" s="104">
        <v>1</v>
      </c>
      <c r="B91" s="53" t="s">
        <v>423</v>
      </c>
      <c r="C91" s="297"/>
      <c r="D91" s="54"/>
      <c r="E91" s="269" t="s">
        <v>344</v>
      </c>
      <c r="F91" s="270" t="s">
        <v>344</v>
      </c>
      <c r="G91" s="222"/>
      <c r="H91" s="216"/>
      <c r="I91" s="215"/>
      <c r="J91" s="215"/>
      <c r="K91" s="214"/>
      <c r="L91" s="214"/>
      <c r="M91" s="214"/>
      <c r="N91" s="214"/>
      <c r="O91" s="207"/>
      <c r="P91" s="214"/>
      <c r="Q91" s="207"/>
      <c r="R91" s="207"/>
      <c r="S91" s="207"/>
      <c r="T91" s="207"/>
      <c r="U91" s="4"/>
      <c r="V91" s="4"/>
      <c r="W91" s="4"/>
      <c r="X91" s="4"/>
      <c r="Y91" s="4"/>
      <c r="Z91" s="4"/>
      <c r="AA91" s="30"/>
      <c r="AB91" s="30"/>
      <c r="AC91" s="4"/>
      <c r="AD91" s="4"/>
      <c r="AE91" s="4"/>
      <c r="AF91" s="4"/>
      <c r="AG91" s="4"/>
      <c r="AH91" s="4"/>
      <c r="AI91" s="4"/>
      <c r="AJ91" s="55"/>
      <c r="AK91" s="30"/>
      <c r="AL91" s="30"/>
      <c r="AM91" s="30"/>
      <c r="AN91" s="30"/>
      <c r="AO91" s="30"/>
      <c r="AP91" s="55"/>
      <c r="AQ91" s="55"/>
      <c r="AR91" s="55"/>
      <c r="AS91" s="31"/>
      <c r="AT91" s="55"/>
      <c r="AU91" s="55"/>
      <c r="AV91" s="55"/>
      <c r="AW91" s="55"/>
      <c r="AX91" s="55"/>
    </row>
    <row r="92" spans="1:50" s="108" customFormat="1" ht="12.75">
      <c r="A92" s="104">
        <v>2</v>
      </c>
      <c r="B92" s="53" t="s">
        <v>407</v>
      </c>
      <c r="C92" s="297" t="s">
        <v>408</v>
      </c>
      <c r="D92" s="30"/>
      <c r="E92" s="269">
        <v>139000</v>
      </c>
      <c r="F92" s="274" t="s">
        <v>70</v>
      </c>
      <c r="G92" s="216"/>
      <c r="H92" s="216"/>
      <c r="I92" s="215"/>
      <c r="J92" s="215"/>
      <c r="K92" s="214"/>
      <c r="L92" s="214"/>
      <c r="M92" s="214"/>
      <c r="N92" s="214"/>
      <c r="O92" s="207"/>
      <c r="P92" s="214"/>
      <c r="Q92" s="234"/>
      <c r="R92" s="234"/>
      <c r="S92" s="234"/>
      <c r="T92" s="234"/>
      <c r="U92" s="99"/>
      <c r="V92" s="99"/>
      <c r="W92" s="99"/>
      <c r="X92" s="99"/>
      <c r="Y92" s="99"/>
      <c r="Z92" s="99"/>
      <c r="AA92" s="105"/>
      <c r="AB92" s="105"/>
      <c r="AC92" s="99"/>
      <c r="AD92" s="99"/>
      <c r="AE92" s="99"/>
      <c r="AF92" s="99"/>
      <c r="AG92" s="99"/>
      <c r="AH92" s="99"/>
      <c r="AI92" s="99"/>
      <c r="AJ92" s="106"/>
      <c r="AK92" s="105"/>
      <c r="AL92" s="105"/>
      <c r="AM92" s="105"/>
      <c r="AN92" s="105"/>
      <c r="AO92" s="105"/>
      <c r="AP92" s="106"/>
      <c r="AQ92" s="106"/>
      <c r="AR92" s="106"/>
      <c r="AS92" s="107"/>
      <c r="AT92" s="106"/>
      <c r="AU92" s="106"/>
      <c r="AV92" s="106"/>
      <c r="AW92" s="106"/>
      <c r="AX92" s="106"/>
    </row>
    <row r="93" spans="1:50" s="35" customFormat="1" ht="12.75">
      <c r="A93" s="104">
        <v>3</v>
      </c>
      <c r="B93" s="102" t="s">
        <v>108</v>
      </c>
      <c r="C93" s="300"/>
      <c r="D93" s="103"/>
      <c r="E93" s="274">
        <v>6869.5</v>
      </c>
      <c r="F93" s="274" t="s">
        <v>70</v>
      </c>
      <c r="G93" s="187"/>
      <c r="H93" s="187"/>
      <c r="I93" s="187"/>
      <c r="J93" s="186"/>
      <c r="K93" s="186"/>
      <c r="L93" s="186"/>
      <c r="M93" s="186"/>
      <c r="N93" s="186"/>
      <c r="O93" s="186"/>
      <c r="P93" s="186"/>
      <c r="Q93" s="200"/>
      <c r="R93" s="200"/>
      <c r="S93" s="200"/>
      <c r="T93" s="200"/>
    </row>
    <row r="94" spans="1:50" s="29" customFormat="1" ht="15">
      <c r="C94" s="307"/>
      <c r="E94" s="279"/>
      <c r="F94" s="279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</row>
    <row r="95" spans="1:50" s="20" customFormat="1">
      <c r="C95" s="308"/>
      <c r="E95" s="276"/>
      <c r="F95" s="276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</row>
    <row r="96" spans="1:50" s="20" customFormat="1" ht="15.75" thickBot="1">
      <c r="A96"/>
      <c r="B96" s="118" t="s">
        <v>1</v>
      </c>
      <c r="C96" s="119" t="s">
        <v>109</v>
      </c>
      <c r="E96" s="276"/>
      <c r="F96" s="276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</row>
    <row r="97" spans="1:50" s="20" customFormat="1" ht="15.75" thickTop="1">
      <c r="A97"/>
      <c r="B97" s="120" t="s">
        <v>110</v>
      </c>
      <c r="C97" s="303">
        <v>0</v>
      </c>
      <c r="E97" s="276"/>
      <c r="F97" s="276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</row>
    <row r="98" spans="1:50" s="20" customFormat="1" ht="15">
      <c r="A98"/>
      <c r="B98" s="121" t="s">
        <v>111</v>
      </c>
      <c r="C98" s="304">
        <f>E92</f>
        <v>139000</v>
      </c>
      <c r="E98" s="276"/>
      <c r="F98" s="276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</row>
    <row r="99" spans="1:50" s="20" customFormat="1" ht="15.75" thickBot="1">
      <c r="A99"/>
      <c r="B99" s="122" t="s">
        <v>108</v>
      </c>
      <c r="C99" s="305">
        <f>E93</f>
        <v>6869.5</v>
      </c>
      <c r="E99" s="276"/>
      <c r="F99" s="276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</row>
    <row r="100" spans="1:50" s="20" customFormat="1" ht="15" customHeight="1">
      <c r="A100"/>
      <c r="B100" s="123" t="s">
        <v>26</v>
      </c>
      <c r="C100" s="306">
        <f>SUM(C97:C99)</f>
        <v>145869.5</v>
      </c>
      <c r="E100" s="276"/>
      <c r="F100" s="276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</row>
    <row r="101" spans="1:50" s="20" customFormat="1" ht="15" customHeight="1">
      <c r="A101"/>
      <c r="B101" s="141"/>
      <c r="C101" s="309"/>
      <c r="E101" s="276"/>
      <c r="F101" s="276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</row>
    <row r="102" spans="1:50" s="20" customFormat="1" ht="15" customHeight="1">
      <c r="A102"/>
      <c r="B102" s="141"/>
      <c r="C102" s="309"/>
      <c r="E102" s="276"/>
      <c r="F102" s="276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</row>
    <row r="103" spans="1:50" s="20" customFormat="1" ht="15" customHeight="1">
      <c r="A103"/>
      <c r="B103" s="141"/>
      <c r="C103" s="309"/>
      <c r="E103" s="276"/>
      <c r="F103" s="276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</row>
    <row r="104" spans="1:50" s="26" customFormat="1" ht="16.5" customHeight="1">
      <c r="A104" s="69">
        <v>6</v>
      </c>
      <c r="B104" s="95" t="str">
        <f>'Zakładka nr 1'!B10</f>
        <v>Gminny Zespół Szkolno-Przedszkolny nr 1 w Popowie</v>
      </c>
      <c r="C104" s="296"/>
      <c r="D104" s="25"/>
      <c r="E104" s="268"/>
      <c r="F104" s="268"/>
      <c r="G104" s="213"/>
      <c r="H104" s="213"/>
      <c r="I104" s="213"/>
      <c r="J104" s="213"/>
      <c r="K104" s="213"/>
      <c r="L104" s="213"/>
      <c r="M104" s="213"/>
      <c r="N104" s="196"/>
      <c r="O104" s="196"/>
      <c r="P104" s="196"/>
      <c r="Q104" s="196"/>
      <c r="R104" s="196"/>
      <c r="S104" s="196"/>
      <c r="T104" s="196"/>
    </row>
    <row r="105" spans="1:50" s="27" customFormat="1" ht="15.75" customHeight="1">
      <c r="A105" s="341" t="s">
        <v>0</v>
      </c>
      <c r="B105" s="350" t="s">
        <v>44</v>
      </c>
      <c r="C105" s="346" t="s">
        <v>24</v>
      </c>
      <c r="D105" s="352" t="s">
        <v>71</v>
      </c>
      <c r="E105" s="346" t="s">
        <v>105</v>
      </c>
      <c r="F105" s="346" t="s">
        <v>17</v>
      </c>
      <c r="G105" s="348" t="s">
        <v>45</v>
      </c>
      <c r="H105" s="341" t="s">
        <v>46</v>
      </c>
      <c r="I105" s="341" t="s">
        <v>47</v>
      </c>
      <c r="J105" s="341" t="s">
        <v>420</v>
      </c>
      <c r="K105" s="341" t="s">
        <v>48</v>
      </c>
      <c r="L105" s="341"/>
      <c r="M105" s="341"/>
      <c r="N105" s="341"/>
      <c r="O105" s="341" t="s">
        <v>49</v>
      </c>
      <c r="P105" s="341" t="s">
        <v>115</v>
      </c>
      <c r="Q105" s="339" t="s">
        <v>50</v>
      </c>
      <c r="R105" s="339" t="s">
        <v>86</v>
      </c>
      <c r="S105" s="339"/>
      <c r="T105" s="249" t="s">
        <v>84</v>
      </c>
      <c r="U105" s="345" t="s">
        <v>4</v>
      </c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38" t="s">
        <v>51</v>
      </c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</row>
    <row r="106" spans="1:50" s="28" customFormat="1" ht="77.25" thickBot="1">
      <c r="A106" s="342"/>
      <c r="B106" s="351"/>
      <c r="C106" s="347"/>
      <c r="D106" s="353"/>
      <c r="E106" s="347"/>
      <c r="F106" s="347"/>
      <c r="G106" s="349"/>
      <c r="H106" s="342"/>
      <c r="I106" s="342"/>
      <c r="J106" s="342"/>
      <c r="K106" s="232" t="s">
        <v>52</v>
      </c>
      <c r="L106" s="232" t="s">
        <v>53</v>
      </c>
      <c r="M106" s="232" t="s">
        <v>54</v>
      </c>
      <c r="N106" s="232" t="s">
        <v>55</v>
      </c>
      <c r="O106" s="342"/>
      <c r="P106" s="342"/>
      <c r="Q106" s="340"/>
      <c r="R106" s="248" t="s">
        <v>25</v>
      </c>
      <c r="S106" s="248" t="s">
        <v>85</v>
      </c>
      <c r="T106" s="248" t="s">
        <v>57</v>
      </c>
      <c r="U106" s="124" t="s">
        <v>58</v>
      </c>
      <c r="V106" s="124" t="s">
        <v>59</v>
      </c>
      <c r="W106" s="124" t="s">
        <v>60</v>
      </c>
      <c r="X106" s="124" t="s">
        <v>61</v>
      </c>
      <c r="Y106" s="124" t="s">
        <v>62</v>
      </c>
      <c r="Z106" s="124" t="s">
        <v>82</v>
      </c>
      <c r="AA106" s="124" t="s">
        <v>72</v>
      </c>
      <c r="AB106" s="124" t="s">
        <v>73</v>
      </c>
      <c r="AC106" s="124" t="s">
        <v>18</v>
      </c>
      <c r="AD106" s="124" t="s">
        <v>19</v>
      </c>
      <c r="AE106" s="124" t="s">
        <v>20</v>
      </c>
      <c r="AF106" s="124" t="s">
        <v>63</v>
      </c>
      <c r="AG106" s="124" t="s">
        <v>21</v>
      </c>
      <c r="AH106" s="124" t="s">
        <v>22</v>
      </c>
      <c r="AI106" s="125" t="s">
        <v>23</v>
      </c>
      <c r="AJ106" s="125" t="s">
        <v>16</v>
      </c>
      <c r="AK106" s="125" t="s">
        <v>74</v>
      </c>
      <c r="AL106" s="125" t="s">
        <v>75</v>
      </c>
      <c r="AM106" s="125" t="s">
        <v>76</v>
      </c>
      <c r="AN106" s="125" t="s">
        <v>77</v>
      </c>
      <c r="AO106" s="125" t="s">
        <v>78</v>
      </c>
      <c r="AP106" s="125" t="s">
        <v>64</v>
      </c>
      <c r="AQ106" s="125" t="s">
        <v>65</v>
      </c>
      <c r="AR106" s="125" t="s">
        <v>66</v>
      </c>
      <c r="AS106" s="125" t="s">
        <v>79</v>
      </c>
      <c r="AT106" s="125" t="s">
        <v>67</v>
      </c>
      <c r="AU106" s="125" t="s">
        <v>83</v>
      </c>
      <c r="AV106" s="125" t="s">
        <v>68</v>
      </c>
      <c r="AW106" s="125" t="s">
        <v>69</v>
      </c>
      <c r="AX106" s="125" t="s">
        <v>22</v>
      </c>
    </row>
    <row r="107" spans="1:50" s="240" customFormat="1" ht="13.5" thickTop="1">
      <c r="A107" s="236">
        <v>1</v>
      </c>
      <c r="B107" s="220" t="s">
        <v>207</v>
      </c>
      <c r="C107" s="297" t="s">
        <v>208</v>
      </c>
      <c r="D107" s="221"/>
      <c r="E107" s="269">
        <v>817190.78</v>
      </c>
      <c r="F107" s="274" t="s">
        <v>70</v>
      </c>
      <c r="G107" s="222">
        <v>2055</v>
      </c>
      <c r="H107" s="216"/>
      <c r="I107" s="215" t="s">
        <v>210</v>
      </c>
      <c r="J107" s="215" t="s">
        <v>412</v>
      </c>
      <c r="K107" s="214" t="s">
        <v>212</v>
      </c>
      <c r="L107" s="214"/>
      <c r="M107" s="214" t="s">
        <v>211</v>
      </c>
      <c r="N107" s="214"/>
      <c r="O107" s="207" t="s">
        <v>413</v>
      </c>
      <c r="P107" s="214"/>
      <c r="Q107" s="207" t="s">
        <v>413</v>
      </c>
      <c r="R107" s="207"/>
      <c r="S107" s="207"/>
      <c r="T107" s="207" t="s">
        <v>413</v>
      </c>
      <c r="U107" s="207"/>
      <c r="V107" s="207"/>
      <c r="W107" s="207"/>
      <c r="X107" s="207"/>
      <c r="Y107" s="207"/>
      <c r="Z107" s="207"/>
      <c r="AA107" s="214"/>
      <c r="AB107" s="214"/>
      <c r="AC107" s="207"/>
      <c r="AD107" s="207"/>
      <c r="AE107" s="207"/>
      <c r="AF107" s="207"/>
      <c r="AG107" s="207"/>
      <c r="AH107" s="207"/>
      <c r="AI107" s="207"/>
      <c r="AJ107" s="223"/>
      <c r="AK107" s="214"/>
      <c r="AL107" s="214"/>
      <c r="AM107" s="214"/>
      <c r="AN107" s="214"/>
      <c r="AO107" s="214"/>
      <c r="AP107" s="223"/>
      <c r="AQ107" s="223"/>
      <c r="AR107" s="223"/>
      <c r="AS107" s="215"/>
      <c r="AT107" s="223"/>
      <c r="AU107" s="223"/>
      <c r="AV107" s="223"/>
      <c r="AW107" s="223"/>
      <c r="AX107" s="223"/>
    </row>
    <row r="108" spans="1:50" s="108" customFormat="1" ht="12.75">
      <c r="A108" s="104">
        <v>2</v>
      </c>
      <c r="B108" s="53" t="s">
        <v>209</v>
      </c>
      <c r="C108" s="297" t="s">
        <v>208</v>
      </c>
      <c r="D108" s="54"/>
      <c r="E108" s="269">
        <v>96386.47</v>
      </c>
      <c r="F108" s="270" t="s">
        <v>70</v>
      </c>
      <c r="G108" s="222">
        <v>100</v>
      </c>
      <c r="H108" s="216"/>
      <c r="I108" s="215"/>
      <c r="J108" s="215"/>
      <c r="K108" s="214" t="s">
        <v>212</v>
      </c>
      <c r="L108" s="214"/>
      <c r="M108" s="214" t="s">
        <v>211</v>
      </c>
      <c r="N108" s="214"/>
      <c r="O108" s="207"/>
      <c r="P108" s="214"/>
      <c r="Q108" s="207"/>
      <c r="R108" s="207"/>
      <c r="S108" s="207"/>
      <c r="T108" s="207"/>
      <c r="U108" s="4"/>
      <c r="V108" s="4"/>
      <c r="W108" s="4"/>
      <c r="X108" s="4"/>
      <c r="Y108" s="4"/>
      <c r="Z108" s="4"/>
      <c r="AA108" s="30"/>
      <c r="AB108" s="30"/>
      <c r="AC108" s="4"/>
      <c r="AD108" s="4"/>
      <c r="AE108" s="4"/>
      <c r="AF108" s="4"/>
      <c r="AG108" s="4"/>
      <c r="AH108" s="4"/>
      <c r="AI108" s="4"/>
      <c r="AJ108" s="55"/>
      <c r="AK108" s="30"/>
      <c r="AL108" s="30"/>
      <c r="AM108" s="30"/>
      <c r="AN108" s="30"/>
      <c r="AO108" s="30"/>
      <c r="AP108" s="55"/>
      <c r="AQ108" s="55"/>
      <c r="AR108" s="55"/>
      <c r="AS108" s="31"/>
      <c r="AT108" s="55"/>
      <c r="AU108" s="55"/>
      <c r="AV108" s="55"/>
      <c r="AW108" s="55"/>
      <c r="AX108" s="55"/>
    </row>
    <row r="109" spans="1:50" s="108" customFormat="1" ht="12.75">
      <c r="A109" s="104">
        <v>3</v>
      </c>
      <c r="B109" s="53" t="s">
        <v>213</v>
      </c>
      <c r="C109" s="297" t="s">
        <v>214</v>
      </c>
      <c r="D109" s="30"/>
      <c r="E109" s="269">
        <v>22961.439999999999</v>
      </c>
      <c r="F109" s="274" t="s">
        <v>70</v>
      </c>
      <c r="G109" s="216"/>
      <c r="H109" s="216"/>
      <c r="I109" s="215"/>
      <c r="J109" s="215"/>
      <c r="K109" s="214" t="s">
        <v>212</v>
      </c>
      <c r="L109" s="214"/>
      <c r="M109" s="214" t="s">
        <v>211</v>
      </c>
      <c r="N109" s="214"/>
      <c r="O109" s="207"/>
      <c r="P109" s="214"/>
      <c r="Q109" s="234"/>
      <c r="R109" s="234"/>
      <c r="S109" s="234"/>
      <c r="T109" s="234"/>
      <c r="U109" s="99"/>
      <c r="V109" s="99"/>
      <c r="W109" s="99"/>
      <c r="X109" s="99"/>
      <c r="Y109" s="99"/>
      <c r="Z109" s="99"/>
      <c r="AA109" s="105"/>
      <c r="AB109" s="105"/>
      <c r="AC109" s="99"/>
      <c r="AD109" s="99"/>
      <c r="AE109" s="99"/>
      <c r="AF109" s="99"/>
      <c r="AG109" s="99"/>
      <c r="AH109" s="99"/>
      <c r="AI109" s="99"/>
      <c r="AJ109" s="106"/>
      <c r="AK109" s="105"/>
      <c r="AL109" s="105"/>
      <c r="AM109" s="105"/>
      <c r="AN109" s="105"/>
      <c r="AO109" s="105"/>
      <c r="AP109" s="106"/>
      <c r="AQ109" s="106"/>
      <c r="AR109" s="106"/>
      <c r="AS109" s="107"/>
      <c r="AT109" s="106"/>
      <c r="AU109" s="106"/>
      <c r="AV109" s="106"/>
      <c r="AW109" s="106"/>
      <c r="AX109" s="106"/>
    </row>
    <row r="110" spans="1:50" s="35" customFormat="1" ht="12.75">
      <c r="A110" s="104">
        <v>4</v>
      </c>
      <c r="B110" s="102" t="s">
        <v>108</v>
      </c>
      <c r="C110" s="300"/>
      <c r="D110" s="163"/>
      <c r="E110" s="282">
        <v>556843.5</v>
      </c>
      <c r="F110" s="281" t="s">
        <v>70</v>
      </c>
      <c r="G110" s="187"/>
      <c r="H110" s="187"/>
      <c r="I110" s="187"/>
      <c r="J110" s="186"/>
      <c r="K110" s="186"/>
      <c r="L110" s="186"/>
      <c r="M110" s="186"/>
      <c r="N110" s="186"/>
      <c r="O110" s="186"/>
      <c r="P110" s="186"/>
      <c r="Q110" s="200"/>
      <c r="R110" s="200"/>
      <c r="S110" s="200"/>
      <c r="T110" s="200"/>
    </row>
    <row r="111" spans="1:50" s="29" customFormat="1" ht="15">
      <c r="C111" s="307"/>
      <c r="E111" s="279"/>
      <c r="F111" s="279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</row>
    <row r="112" spans="1:50" s="20" customFormat="1">
      <c r="C112" s="308"/>
      <c r="E112" s="276"/>
      <c r="F112" s="276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</row>
    <row r="113" spans="1:50" s="20" customFormat="1" ht="15.75" thickBot="1">
      <c r="A113"/>
      <c r="B113" s="118" t="s">
        <v>1</v>
      </c>
      <c r="C113" s="119" t="s">
        <v>109</v>
      </c>
      <c r="E113" s="276"/>
      <c r="F113" s="276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</row>
    <row r="114" spans="1:50" s="20" customFormat="1" ht="15.75" thickTop="1">
      <c r="A114"/>
      <c r="B114" s="120" t="s">
        <v>110</v>
      </c>
      <c r="C114" s="303">
        <f>E107</f>
        <v>817190.78</v>
      </c>
      <c r="E114" s="276"/>
      <c r="F114" s="276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</row>
    <row r="115" spans="1:50" s="20" customFormat="1" ht="15">
      <c r="A115"/>
      <c r="B115" s="121" t="s">
        <v>111</v>
      </c>
      <c r="C115" s="304">
        <f>E108+E109</f>
        <v>119347.91</v>
      </c>
      <c r="E115" s="276"/>
      <c r="F115" s="276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</row>
    <row r="116" spans="1:50" s="20" customFormat="1" ht="15.75" thickBot="1">
      <c r="A116"/>
      <c r="B116" s="122" t="s">
        <v>108</v>
      </c>
      <c r="C116" s="305">
        <f>E110</f>
        <v>556843.5</v>
      </c>
      <c r="E116" s="276"/>
      <c r="F116" s="276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</row>
    <row r="117" spans="1:50" s="20" customFormat="1" ht="15" customHeight="1">
      <c r="A117"/>
      <c r="B117" s="123" t="s">
        <v>26</v>
      </c>
      <c r="C117" s="306">
        <f>SUM(C114:C116)</f>
        <v>1493382.19</v>
      </c>
      <c r="E117" s="276"/>
      <c r="F117" s="276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</row>
    <row r="118" spans="1:50" s="20" customFormat="1" ht="15" customHeight="1">
      <c r="A118"/>
      <c r="B118" s="141"/>
      <c r="C118" s="309"/>
      <c r="E118" s="276"/>
      <c r="F118" s="276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</row>
    <row r="119" spans="1:50" s="20" customFormat="1" ht="15" customHeight="1">
      <c r="A119"/>
      <c r="B119" s="141"/>
      <c r="C119" s="309"/>
      <c r="E119" s="276"/>
      <c r="F119" s="276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</row>
    <row r="120" spans="1:50" s="20" customFormat="1" ht="15" customHeight="1">
      <c r="A120"/>
      <c r="B120" s="141"/>
      <c r="C120" s="309"/>
      <c r="E120" s="276"/>
      <c r="F120" s="276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</row>
    <row r="121" spans="1:50" s="26" customFormat="1" ht="16.5" customHeight="1">
      <c r="A121" s="69">
        <v>7</v>
      </c>
      <c r="B121" s="95" t="str">
        <f>'Zakładka nr 1'!B11</f>
        <v>Gminny Zespół Szkolno-Przedszkolny nr 2 w Wąsoszu Górnym</v>
      </c>
      <c r="C121" s="296"/>
      <c r="D121" s="25"/>
      <c r="E121" s="268"/>
      <c r="F121" s="268"/>
      <c r="G121" s="213"/>
      <c r="H121" s="213"/>
      <c r="I121" s="213"/>
      <c r="J121" s="213"/>
      <c r="K121" s="213"/>
      <c r="L121" s="213"/>
      <c r="M121" s="213"/>
      <c r="N121" s="196"/>
      <c r="O121" s="196"/>
      <c r="P121" s="196"/>
      <c r="Q121" s="196"/>
      <c r="R121" s="196"/>
      <c r="S121" s="196"/>
      <c r="T121" s="196"/>
    </row>
    <row r="122" spans="1:50" s="27" customFormat="1" ht="15.75" customHeight="1">
      <c r="A122" s="341" t="s">
        <v>0</v>
      </c>
      <c r="B122" s="350" t="s">
        <v>44</v>
      </c>
      <c r="C122" s="346" t="s">
        <v>24</v>
      </c>
      <c r="D122" s="352" t="s">
        <v>71</v>
      </c>
      <c r="E122" s="346" t="s">
        <v>105</v>
      </c>
      <c r="F122" s="346" t="s">
        <v>17</v>
      </c>
      <c r="G122" s="348" t="s">
        <v>45</v>
      </c>
      <c r="H122" s="341" t="s">
        <v>46</v>
      </c>
      <c r="I122" s="341" t="s">
        <v>47</v>
      </c>
      <c r="J122" s="341" t="s">
        <v>420</v>
      </c>
      <c r="K122" s="341" t="s">
        <v>48</v>
      </c>
      <c r="L122" s="341"/>
      <c r="M122" s="341"/>
      <c r="N122" s="341"/>
      <c r="O122" s="341" t="s">
        <v>49</v>
      </c>
      <c r="P122" s="341" t="s">
        <v>115</v>
      </c>
      <c r="Q122" s="339" t="s">
        <v>50</v>
      </c>
      <c r="R122" s="339" t="s">
        <v>86</v>
      </c>
      <c r="S122" s="339"/>
      <c r="T122" s="249" t="s">
        <v>84</v>
      </c>
      <c r="U122" s="345" t="s">
        <v>4</v>
      </c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38" t="s">
        <v>51</v>
      </c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338"/>
    </row>
    <row r="123" spans="1:50" s="28" customFormat="1" ht="77.25" thickBot="1">
      <c r="A123" s="342"/>
      <c r="B123" s="351"/>
      <c r="C123" s="347"/>
      <c r="D123" s="353"/>
      <c r="E123" s="347"/>
      <c r="F123" s="347"/>
      <c r="G123" s="349"/>
      <c r="H123" s="342"/>
      <c r="I123" s="342"/>
      <c r="J123" s="342"/>
      <c r="K123" s="232" t="s">
        <v>52</v>
      </c>
      <c r="L123" s="232" t="s">
        <v>53</v>
      </c>
      <c r="M123" s="232" t="s">
        <v>54</v>
      </c>
      <c r="N123" s="232" t="s">
        <v>55</v>
      </c>
      <c r="O123" s="342"/>
      <c r="P123" s="342"/>
      <c r="Q123" s="340"/>
      <c r="R123" s="248" t="s">
        <v>25</v>
      </c>
      <c r="S123" s="248" t="s">
        <v>85</v>
      </c>
      <c r="T123" s="248" t="s">
        <v>57</v>
      </c>
      <c r="U123" s="124" t="s">
        <v>58</v>
      </c>
      <c r="V123" s="124" t="s">
        <v>59</v>
      </c>
      <c r="W123" s="124" t="s">
        <v>60</v>
      </c>
      <c r="X123" s="124" t="s">
        <v>61</v>
      </c>
      <c r="Y123" s="124" t="s">
        <v>62</v>
      </c>
      <c r="Z123" s="124" t="s">
        <v>82</v>
      </c>
      <c r="AA123" s="124" t="s">
        <v>72</v>
      </c>
      <c r="AB123" s="124" t="s">
        <v>73</v>
      </c>
      <c r="AC123" s="124" t="s">
        <v>18</v>
      </c>
      <c r="AD123" s="124" t="s">
        <v>19</v>
      </c>
      <c r="AE123" s="124" t="s">
        <v>20</v>
      </c>
      <c r="AF123" s="124" t="s">
        <v>63</v>
      </c>
      <c r="AG123" s="124" t="s">
        <v>21</v>
      </c>
      <c r="AH123" s="124" t="s">
        <v>22</v>
      </c>
      <c r="AI123" s="125" t="s">
        <v>23</v>
      </c>
      <c r="AJ123" s="125" t="s">
        <v>16</v>
      </c>
      <c r="AK123" s="125" t="s">
        <v>74</v>
      </c>
      <c r="AL123" s="125" t="s">
        <v>75</v>
      </c>
      <c r="AM123" s="125" t="s">
        <v>76</v>
      </c>
      <c r="AN123" s="125" t="s">
        <v>77</v>
      </c>
      <c r="AO123" s="125" t="s">
        <v>78</v>
      </c>
      <c r="AP123" s="125" t="s">
        <v>64</v>
      </c>
      <c r="AQ123" s="125" t="s">
        <v>65</v>
      </c>
      <c r="AR123" s="125" t="s">
        <v>66</v>
      </c>
      <c r="AS123" s="125" t="s">
        <v>79</v>
      </c>
      <c r="AT123" s="125" t="s">
        <v>67</v>
      </c>
      <c r="AU123" s="125" t="s">
        <v>83</v>
      </c>
      <c r="AV123" s="125" t="s">
        <v>68</v>
      </c>
      <c r="AW123" s="125" t="s">
        <v>69</v>
      </c>
      <c r="AX123" s="125" t="s">
        <v>22</v>
      </c>
    </row>
    <row r="124" spans="1:50" s="240" customFormat="1" ht="13.5" thickTop="1">
      <c r="A124" s="236">
        <v>1</v>
      </c>
      <c r="B124" s="220" t="s">
        <v>216</v>
      </c>
      <c r="C124" s="297" t="s">
        <v>217</v>
      </c>
      <c r="D124" s="221"/>
      <c r="E124" s="269">
        <v>700000</v>
      </c>
      <c r="F124" s="270" t="s">
        <v>80</v>
      </c>
      <c r="G124" s="222">
        <v>1164.8499999999999</v>
      </c>
      <c r="H124" s="216"/>
      <c r="I124" s="215" t="s">
        <v>220</v>
      </c>
      <c r="J124" s="215" t="s">
        <v>412</v>
      </c>
      <c r="K124" s="214" t="s">
        <v>222</v>
      </c>
      <c r="L124" s="214" t="s">
        <v>224</v>
      </c>
      <c r="M124" s="214"/>
      <c r="N124" s="214" t="s">
        <v>211</v>
      </c>
      <c r="O124" s="207" t="s">
        <v>413</v>
      </c>
      <c r="P124" s="214"/>
      <c r="Q124" s="207" t="s">
        <v>413</v>
      </c>
      <c r="R124" s="207"/>
      <c r="S124" s="207"/>
      <c r="T124" s="207" t="s">
        <v>413</v>
      </c>
      <c r="U124" s="207"/>
      <c r="V124" s="207"/>
      <c r="W124" s="207"/>
      <c r="X124" s="207"/>
      <c r="Y124" s="207"/>
      <c r="Z124" s="207"/>
      <c r="AA124" s="214"/>
      <c r="AB124" s="214"/>
      <c r="AC124" s="207"/>
      <c r="AD124" s="207"/>
      <c r="AE124" s="207"/>
      <c r="AF124" s="207"/>
      <c r="AG124" s="207"/>
      <c r="AH124" s="207"/>
      <c r="AI124" s="207"/>
      <c r="AJ124" s="223"/>
      <c r="AK124" s="214"/>
      <c r="AL124" s="214"/>
      <c r="AM124" s="214"/>
      <c r="AN124" s="214"/>
      <c r="AO124" s="214"/>
      <c r="AP124" s="223"/>
      <c r="AQ124" s="223"/>
      <c r="AR124" s="223"/>
      <c r="AS124" s="215"/>
      <c r="AT124" s="223"/>
      <c r="AU124" s="223"/>
      <c r="AV124" s="223"/>
      <c r="AW124" s="223"/>
      <c r="AX124" s="223"/>
    </row>
    <row r="125" spans="1:50" s="108" customFormat="1" ht="12.75">
      <c r="A125" s="104">
        <v>2</v>
      </c>
      <c r="B125" s="53" t="s">
        <v>218</v>
      </c>
      <c r="C125" s="297" t="s">
        <v>219</v>
      </c>
      <c r="D125" s="54"/>
      <c r="E125" s="269">
        <v>192460</v>
      </c>
      <c r="F125" s="270" t="s">
        <v>80</v>
      </c>
      <c r="G125" s="222">
        <v>96.23</v>
      </c>
      <c r="H125" s="216"/>
      <c r="I125" s="215" t="s">
        <v>221</v>
      </c>
      <c r="J125" s="215"/>
      <c r="K125" s="214" t="s">
        <v>223</v>
      </c>
      <c r="L125" s="214"/>
      <c r="M125" s="214"/>
      <c r="N125" s="214" t="s">
        <v>225</v>
      </c>
      <c r="O125" s="207"/>
      <c r="P125" s="214"/>
      <c r="Q125" s="207"/>
      <c r="R125" s="207"/>
      <c r="S125" s="207"/>
      <c r="T125" s="207"/>
      <c r="U125" s="4"/>
      <c r="V125" s="4"/>
      <c r="W125" s="4"/>
      <c r="X125" s="4"/>
      <c r="Y125" s="4"/>
      <c r="Z125" s="4"/>
      <c r="AA125" s="30"/>
      <c r="AB125" s="30"/>
      <c r="AC125" s="4"/>
      <c r="AD125" s="4"/>
      <c r="AE125" s="4"/>
      <c r="AF125" s="4"/>
      <c r="AG125" s="4"/>
      <c r="AH125" s="4"/>
      <c r="AI125" s="4"/>
      <c r="AJ125" s="55"/>
      <c r="AK125" s="30"/>
      <c r="AL125" s="30"/>
      <c r="AM125" s="30"/>
      <c r="AN125" s="30"/>
      <c r="AO125" s="30"/>
      <c r="AP125" s="55"/>
      <c r="AQ125" s="55"/>
      <c r="AR125" s="55"/>
      <c r="AS125" s="31"/>
      <c r="AT125" s="55"/>
      <c r="AU125" s="55"/>
      <c r="AV125" s="55"/>
      <c r="AW125" s="55"/>
      <c r="AX125" s="55"/>
    </row>
    <row r="126" spans="1:50" s="108" customFormat="1" ht="13.5" thickBot="1">
      <c r="A126" s="70">
        <v>3</v>
      </c>
      <c r="B126" s="71" t="s">
        <v>215</v>
      </c>
      <c r="C126" s="298"/>
      <c r="D126" s="72"/>
      <c r="E126" s="271">
        <v>24000</v>
      </c>
      <c r="F126" s="272" t="s">
        <v>80</v>
      </c>
      <c r="G126" s="260">
        <v>40</v>
      </c>
      <c r="H126" s="261"/>
      <c r="I126" s="262" t="s">
        <v>221</v>
      </c>
      <c r="J126" s="262"/>
      <c r="K126" s="264" t="s">
        <v>212</v>
      </c>
      <c r="L126" s="264"/>
      <c r="M126" s="264"/>
      <c r="N126" s="264" t="s">
        <v>225</v>
      </c>
      <c r="O126" s="263"/>
      <c r="P126" s="264"/>
      <c r="Q126" s="208"/>
      <c r="R126" s="208"/>
      <c r="S126" s="208"/>
      <c r="T126" s="208"/>
      <c r="U126" s="5"/>
      <c r="V126" s="5"/>
      <c r="W126" s="5"/>
      <c r="X126" s="5"/>
      <c r="Y126" s="5"/>
      <c r="Z126" s="5"/>
      <c r="AA126" s="33"/>
      <c r="AB126" s="33"/>
      <c r="AC126" s="5"/>
      <c r="AD126" s="5"/>
      <c r="AE126" s="5"/>
      <c r="AF126" s="5"/>
      <c r="AG126" s="5"/>
      <c r="AH126" s="5"/>
      <c r="AI126" s="5"/>
      <c r="AJ126" s="56"/>
      <c r="AK126" s="33"/>
      <c r="AL126" s="33"/>
      <c r="AM126" s="33"/>
      <c r="AN126" s="33"/>
      <c r="AO126" s="33"/>
      <c r="AP126" s="56"/>
      <c r="AQ126" s="56"/>
      <c r="AR126" s="56"/>
      <c r="AS126" s="34"/>
      <c r="AT126" s="56"/>
      <c r="AU126" s="56"/>
      <c r="AV126" s="56"/>
      <c r="AW126" s="56"/>
      <c r="AX126" s="56"/>
    </row>
    <row r="127" spans="1:50" s="108" customFormat="1" ht="12.75">
      <c r="A127" s="104">
        <v>4</v>
      </c>
      <c r="B127" s="53" t="s">
        <v>226</v>
      </c>
      <c r="C127" s="297"/>
      <c r="D127" s="30"/>
      <c r="E127" s="269">
        <v>7200</v>
      </c>
      <c r="F127" s="274" t="s">
        <v>80</v>
      </c>
      <c r="G127" s="216"/>
      <c r="H127" s="216"/>
      <c r="I127" s="215"/>
      <c r="J127" s="215"/>
      <c r="K127" s="214" t="s">
        <v>212</v>
      </c>
      <c r="L127" s="214"/>
      <c r="M127" s="214"/>
      <c r="N127" s="214" t="s">
        <v>225</v>
      </c>
      <c r="O127" s="207"/>
      <c r="P127" s="214"/>
      <c r="Q127" s="234"/>
      <c r="R127" s="234"/>
      <c r="S127" s="234"/>
      <c r="T127" s="234"/>
      <c r="U127" s="99"/>
      <c r="V127" s="99"/>
      <c r="W127" s="99"/>
      <c r="X127" s="99"/>
      <c r="Y127" s="99"/>
      <c r="Z127" s="99"/>
      <c r="AA127" s="105"/>
      <c r="AB127" s="105"/>
      <c r="AC127" s="99"/>
      <c r="AD127" s="99"/>
      <c r="AE127" s="99"/>
      <c r="AF127" s="99"/>
      <c r="AG127" s="99"/>
      <c r="AH127" s="99"/>
      <c r="AI127" s="99"/>
      <c r="AJ127" s="106"/>
      <c r="AK127" s="105"/>
      <c r="AL127" s="105"/>
      <c r="AM127" s="105"/>
      <c r="AN127" s="105"/>
      <c r="AO127" s="105"/>
      <c r="AP127" s="106"/>
      <c r="AQ127" s="106"/>
      <c r="AR127" s="106"/>
      <c r="AS127" s="107"/>
      <c r="AT127" s="106"/>
      <c r="AU127" s="106"/>
      <c r="AV127" s="106"/>
      <c r="AW127" s="106"/>
      <c r="AX127" s="106"/>
    </row>
    <row r="128" spans="1:50" s="35" customFormat="1" ht="12.75">
      <c r="A128" s="104">
        <v>5</v>
      </c>
      <c r="B128" s="102" t="s">
        <v>108</v>
      </c>
      <c r="C128" s="300"/>
      <c r="D128" s="103"/>
      <c r="E128" s="274">
        <v>242191.37</v>
      </c>
      <c r="F128" s="274" t="s">
        <v>70</v>
      </c>
      <c r="G128" s="187"/>
      <c r="H128" s="187"/>
      <c r="I128" s="187"/>
      <c r="J128" s="186"/>
      <c r="K128" s="186"/>
      <c r="L128" s="186"/>
      <c r="M128" s="186"/>
      <c r="N128" s="186"/>
      <c r="O128" s="186"/>
      <c r="P128" s="186"/>
      <c r="Q128" s="200"/>
      <c r="R128" s="200"/>
      <c r="S128" s="200"/>
      <c r="T128" s="200"/>
    </row>
    <row r="129" spans="1:50" s="35" customFormat="1" ht="12.75">
      <c r="A129" s="32">
        <v>6</v>
      </c>
      <c r="B129" s="8" t="s">
        <v>6</v>
      </c>
      <c r="C129" s="301"/>
      <c r="D129" s="24"/>
      <c r="E129" s="270">
        <v>5430</v>
      </c>
      <c r="F129" s="270" t="s">
        <v>70</v>
      </c>
      <c r="G129" s="194"/>
      <c r="H129" s="194"/>
      <c r="I129" s="194"/>
      <c r="J129" s="203"/>
      <c r="K129" s="203"/>
      <c r="L129" s="203"/>
      <c r="M129" s="203"/>
      <c r="N129" s="203"/>
      <c r="O129" s="203"/>
      <c r="P129" s="203"/>
      <c r="Q129" s="200"/>
      <c r="R129" s="200"/>
      <c r="S129" s="200"/>
      <c r="T129" s="200"/>
    </row>
    <row r="130" spans="1:50" s="29" customFormat="1" ht="15">
      <c r="C130" s="307"/>
      <c r="E130" s="279"/>
      <c r="F130" s="279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</row>
    <row r="131" spans="1:50" s="20" customFormat="1">
      <c r="C131" s="308"/>
      <c r="E131" s="276"/>
      <c r="F131" s="276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</row>
    <row r="132" spans="1:50" s="20" customFormat="1" ht="15.75" thickBot="1">
      <c r="A132"/>
      <c r="B132" s="118" t="s">
        <v>1</v>
      </c>
      <c r="C132" s="119" t="s">
        <v>109</v>
      </c>
      <c r="E132" s="276"/>
      <c r="F132" s="276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</row>
    <row r="133" spans="1:50" s="20" customFormat="1" ht="15.75" thickTop="1">
      <c r="A133"/>
      <c r="B133" s="120" t="s">
        <v>110</v>
      </c>
      <c r="C133" s="303">
        <f>E124+E125</f>
        <v>892460</v>
      </c>
      <c r="E133" s="276"/>
      <c r="F133" s="276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</row>
    <row r="134" spans="1:50" s="20" customFormat="1" ht="15">
      <c r="A134"/>
      <c r="B134" s="121" t="s">
        <v>111</v>
      </c>
      <c r="C134" s="304">
        <f>E126+E127</f>
        <v>31200</v>
      </c>
      <c r="E134" s="276"/>
      <c r="F134" s="276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</row>
    <row r="135" spans="1:50" s="20" customFormat="1" ht="15.75" thickBot="1">
      <c r="A135"/>
      <c r="B135" s="122" t="s">
        <v>108</v>
      </c>
      <c r="C135" s="305">
        <f>E128+E129</f>
        <v>247621.37</v>
      </c>
      <c r="E135" s="276"/>
      <c r="F135" s="276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</row>
    <row r="136" spans="1:50" s="20" customFormat="1" ht="15" customHeight="1">
      <c r="A136"/>
      <c r="B136" s="123" t="s">
        <v>26</v>
      </c>
      <c r="C136" s="306">
        <f>SUM(C133:C135)</f>
        <v>1171281.3700000001</v>
      </c>
      <c r="E136" s="276"/>
      <c r="F136" s="276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</row>
    <row r="137" spans="1:50" s="20" customFormat="1" ht="15" customHeight="1">
      <c r="A137"/>
      <c r="B137" s="141"/>
      <c r="C137" s="309"/>
      <c r="E137" s="276"/>
      <c r="F137" s="276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</row>
    <row r="138" spans="1:50" s="20" customFormat="1" ht="14.25" customHeight="1">
      <c r="A138"/>
      <c r="B138" s="141"/>
      <c r="C138" s="309"/>
      <c r="E138" s="276"/>
      <c r="F138" s="276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</row>
    <row r="139" spans="1:50" s="20" customFormat="1" ht="15" customHeight="1">
      <c r="A139"/>
      <c r="B139" s="141"/>
      <c r="C139" s="309"/>
      <c r="E139" s="276"/>
      <c r="F139" s="276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</row>
    <row r="140" spans="1:50" s="26" customFormat="1" ht="16.5" customHeight="1">
      <c r="A140" s="69">
        <v>8</v>
      </c>
      <c r="B140" s="95" t="str">
        <f>'Zakładka nr 1'!B12</f>
        <v>Gminny Zespół Szkolno-Przedszkolny nr 3 w Rębielicach Królewskich</v>
      </c>
      <c r="C140" s="296"/>
      <c r="D140" s="25"/>
      <c r="E140" s="268"/>
      <c r="F140" s="268"/>
      <c r="G140" s="213"/>
      <c r="H140" s="213"/>
      <c r="I140" s="213"/>
      <c r="J140" s="213"/>
      <c r="K140" s="213"/>
      <c r="L140" s="213"/>
      <c r="M140" s="213"/>
      <c r="N140" s="196"/>
      <c r="O140" s="196"/>
      <c r="P140" s="196"/>
      <c r="Q140" s="196"/>
      <c r="R140" s="196"/>
      <c r="S140" s="196"/>
      <c r="T140" s="196"/>
    </row>
    <row r="141" spans="1:50" s="27" customFormat="1" ht="15.75" customHeight="1">
      <c r="A141" s="341" t="s">
        <v>0</v>
      </c>
      <c r="B141" s="350" t="s">
        <v>44</v>
      </c>
      <c r="C141" s="346" t="s">
        <v>24</v>
      </c>
      <c r="D141" s="352" t="s">
        <v>71</v>
      </c>
      <c r="E141" s="346" t="s">
        <v>105</v>
      </c>
      <c r="F141" s="346" t="s">
        <v>17</v>
      </c>
      <c r="G141" s="348" t="s">
        <v>45</v>
      </c>
      <c r="H141" s="341" t="s">
        <v>46</v>
      </c>
      <c r="I141" s="341" t="s">
        <v>47</v>
      </c>
      <c r="J141" s="341" t="s">
        <v>420</v>
      </c>
      <c r="K141" s="341" t="s">
        <v>48</v>
      </c>
      <c r="L141" s="341"/>
      <c r="M141" s="341"/>
      <c r="N141" s="341"/>
      <c r="O141" s="341" t="s">
        <v>49</v>
      </c>
      <c r="P141" s="341" t="s">
        <v>115</v>
      </c>
      <c r="Q141" s="339" t="s">
        <v>50</v>
      </c>
      <c r="R141" s="339" t="s">
        <v>86</v>
      </c>
      <c r="S141" s="339"/>
      <c r="T141" s="249" t="s">
        <v>84</v>
      </c>
      <c r="U141" s="345" t="s">
        <v>4</v>
      </c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38" t="s">
        <v>51</v>
      </c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</row>
    <row r="142" spans="1:50" s="28" customFormat="1" ht="77.25" thickBot="1">
      <c r="A142" s="342"/>
      <c r="B142" s="351"/>
      <c r="C142" s="347"/>
      <c r="D142" s="353"/>
      <c r="E142" s="347"/>
      <c r="F142" s="347"/>
      <c r="G142" s="349"/>
      <c r="H142" s="342"/>
      <c r="I142" s="342"/>
      <c r="J142" s="342"/>
      <c r="K142" s="232" t="s">
        <v>52</v>
      </c>
      <c r="L142" s="232" t="s">
        <v>53</v>
      </c>
      <c r="M142" s="232" t="s">
        <v>54</v>
      </c>
      <c r="N142" s="232" t="s">
        <v>55</v>
      </c>
      <c r="O142" s="342"/>
      <c r="P142" s="342"/>
      <c r="Q142" s="340"/>
      <c r="R142" s="248" t="s">
        <v>25</v>
      </c>
      <c r="S142" s="248" t="s">
        <v>85</v>
      </c>
      <c r="T142" s="248" t="s">
        <v>57</v>
      </c>
      <c r="U142" s="124" t="s">
        <v>58</v>
      </c>
      <c r="V142" s="124" t="s">
        <v>59</v>
      </c>
      <c r="W142" s="124" t="s">
        <v>60</v>
      </c>
      <c r="X142" s="124" t="s">
        <v>61</v>
      </c>
      <c r="Y142" s="124" t="s">
        <v>62</v>
      </c>
      <c r="Z142" s="124" t="s">
        <v>82</v>
      </c>
      <c r="AA142" s="124" t="s">
        <v>72</v>
      </c>
      <c r="AB142" s="124" t="s">
        <v>73</v>
      </c>
      <c r="AC142" s="124" t="s">
        <v>18</v>
      </c>
      <c r="AD142" s="124" t="s">
        <v>19</v>
      </c>
      <c r="AE142" s="124" t="s">
        <v>20</v>
      </c>
      <c r="AF142" s="124" t="s">
        <v>63</v>
      </c>
      <c r="AG142" s="124" t="s">
        <v>21</v>
      </c>
      <c r="AH142" s="124" t="s">
        <v>22</v>
      </c>
      <c r="AI142" s="125" t="s">
        <v>23</v>
      </c>
      <c r="AJ142" s="125" t="s">
        <v>16</v>
      </c>
      <c r="AK142" s="125" t="s">
        <v>74</v>
      </c>
      <c r="AL142" s="125" t="s">
        <v>75</v>
      </c>
      <c r="AM142" s="125" t="s">
        <v>76</v>
      </c>
      <c r="AN142" s="125" t="s">
        <v>77</v>
      </c>
      <c r="AO142" s="125" t="s">
        <v>78</v>
      </c>
      <c r="AP142" s="125" t="s">
        <v>64</v>
      </c>
      <c r="AQ142" s="125" t="s">
        <v>65</v>
      </c>
      <c r="AR142" s="125" t="s">
        <v>66</v>
      </c>
      <c r="AS142" s="125" t="s">
        <v>79</v>
      </c>
      <c r="AT142" s="125" t="s">
        <v>67</v>
      </c>
      <c r="AU142" s="125" t="s">
        <v>83</v>
      </c>
      <c r="AV142" s="125" t="s">
        <v>68</v>
      </c>
      <c r="AW142" s="125" t="s">
        <v>69</v>
      </c>
      <c r="AX142" s="125" t="s">
        <v>22</v>
      </c>
    </row>
    <row r="143" spans="1:50" s="240" customFormat="1" ht="13.5" thickTop="1">
      <c r="A143" s="236">
        <v>1</v>
      </c>
      <c r="B143" s="220" t="s">
        <v>227</v>
      </c>
      <c r="C143" s="297" t="s">
        <v>234</v>
      </c>
      <c r="D143" s="221"/>
      <c r="E143" s="343">
        <v>1000000</v>
      </c>
      <c r="F143" s="356" t="s">
        <v>80</v>
      </c>
      <c r="G143" s="354">
        <v>660</v>
      </c>
      <c r="H143" s="216"/>
      <c r="I143" s="215">
        <v>1950</v>
      </c>
      <c r="J143" s="215" t="s">
        <v>412</v>
      </c>
      <c r="K143" s="214" t="s">
        <v>230</v>
      </c>
      <c r="L143" s="214" t="s">
        <v>232</v>
      </c>
      <c r="M143" s="214"/>
      <c r="N143" s="214" t="s">
        <v>211</v>
      </c>
      <c r="O143" s="207" t="s">
        <v>413</v>
      </c>
      <c r="P143" s="214"/>
      <c r="Q143" s="207" t="s">
        <v>413</v>
      </c>
      <c r="R143" s="207"/>
      <c r="S143" s="207"/>
      <c r="T143" s="207" t="s">
        <v>413</v>
      </c>
      <c r="U143" s="207"/>
      <c r="V143" s="207"/>
      <c r="W143" s="207"/>
      <c r="X143" s="207"/>
      <c r="Y143" s="207"/>
      <c r="Z143" s="207"/>
      <c r="AA143" s="214"/>
      <c r="AB143" s="214"/>
      <c r="AC143" s="207"/>
      <c r="AD143" s="207"/>
      <c r="AE143" s="207"/>
      <c r="AF143" s="207"/>
      <c r="AG143" s="207"/>
      <c r="AH143" s="207"/>
      <c r="AI143" s="207"/>
      <c r="AJ143" s="223"/>
      <c r="AK143" s="214"/>
      <c r="AL143" s="214"/>
      <c r="AM143" s="214"/>
      <c r="AN143" s="214"/>
      <c r="AO143" s="214"/>
      <c r="AP143" s="223"/>
      <c r="AQ143" s="223"/>
      <c r="AR143" s="223"/>
      <c r="AS143" s="215"/>
      <c r="AT143" s="223"/>
      <c r="AU143" s="223"/>
      <c r="AV143" s="223"/>
      <c r="AW143" s="223"/>
      <c r="AX143" s="223"/>
    </row>
    <row r="144" spans="1:50" s="240" customFormat="1" ht="12.75">
      <c r="A144" s="236">
        <v>2</v>
      </c>
      <c r="B144" s="220" t="s">
        <v>228</v>
      </c>
      <c r="C144" s="297" t="s">
        <v>234</v>
      </c>
      <c r="D144" s="221"/>
      <c r="E144" s="344"/>
      <c r="F144" s="357"/>
      <c r="G144" s="355"/>
      <c r="H144" s="216"/>
      <c r="I144" s="215" t="s">
        <v>229</v>
      </c>
      <c r="J144" s="215" t="s">
        <v>412</v>
      </c>
      <c r="K144" s="214" t="s">
        <v>231</v>
      </c>
      <c r="L144" s="214"/>
      <c r="M144" s="214"/>
      <c r="N144" s="214" t="s">
        <v>211</v>
      </c>
      <c r="O144" s="207"/>
      <c r="P144" s="214"/>
      <c r="Q144" s="207" t="s">
        <v>413</v>
      </c>
      <c r="R144" s="207"/>
      <c r="S144" s="207"/>
      <c r="T144" s="207" t="s">
        <v>413</v>
      </c>
      <c r="U144" s="207"/>
      <c r="V144" s="207"/>
      <c r="W144" s="207"/>
      <c r="X144" s="207"/>
      <c r="Y144" s="207"/>
      <c r="Z144" s="207"/>
      <c r="AA144" s="214"/>
      <c r="AB144" s="214"/>
      <c r="AC144" s="207"/>
      <c r="AD144" s="207"/>
      <c r="AE144" s="207"/>
      <c r="AF144" s="207"/>
      <c r="AG144" s="207"/>
      <c r="AH144" s="207"/>
      <c r="AI144" s="207"/>
      <c r="AJ144" s="223"/>
      <c r="AK144" s="214"/>
      <c r="AL144" s="214"/>
      <c r="AM144" s="214"/>
      <c r="AN144" s="214"/>
      <c r="AO144" s="214"/>
      <c r="AP144" s="223"/>
      <c r="AQ144" s="223"/>
      <c r="AR144" s="223"/>
      <c r="AS144" s="215"/>
      <c r="AT144" s="223"/>
      <c r="AU144" s="223"/>
      <c r="AV144" s="223"/>
      <c r="AW144" s="223"/>
      <c r="AX144" s="223"/>
    </row>
    <row r="145" spans="1:50" s="108" customFormat="1" ht="12.75">
      <c r="A145" s="104">
        <v>3</v>
      </c>
      <c r="B145" s="53" t="s">
        <v>233</v>
      </c>
      <c r="C145" s="297" t="s">
        <v>234</v>
      </c>
      <c r="D145" s="30"/>
      <c r="E145" s="269">
        <v>91274.6</v>
      </c>
      <c r="F145" s="274" t="s">
        <v>70</v>
      </c>
      <c r="G145" s="216"/>
      <c r="H145" s="216"/>
      <c r="I145" s="215">
        <v>2010</v>
      </c>
      <c r="J145" s="215"/>
      <c r="K145" s="214"/>
      <c r="L145" s="214"/>
      <c r="M145" s="214"/>
      <c r="N145" s="214"/>
      <c r="O145" s="207"/>
      <c r="P145" s="214"/>
      <c r="Q145" s="234"/>
      <c r="R145" s="234"/>
      <c r="S145" s="234"/>
      <c r="T145" s="234"/>
      <c r="U145" s="99"/>
      <c r="V145" s="99"/>
      <c r="W145" s="99"/>
      <c r="X145" s="99"/>
      <c r="Y145" s="99"/>
      <c r="Z145" s="99"/>
      <c r="AA145" s="105"/>
      <c r="AB145" s="105"/>
      <c r="AC145" s="99"/>
      <c r="AD145" s="99"/>
      <c r="AE145" s="99"/>
      <c r="AF145" s="99"/>
      <c r="AG145" s="99"/>
      <c r="AH145" s="99"/>
      <c r="AI145" s="99"/>
      <c r="AJ145" s="106"/>
      <c r="AK145" s="105"/>
      <c r="AL145" s="105"/>
      <c r="AM145" s="105"/>
      <c r="AN145" s="105"/>
      <c r="AO145" s="105"/>
      <c r="AP145" s="106"/>
      <c r="AQ145" s="106"/>
      <c r="AR145" s="106"/>
      <c r="AS145" s="107"/>
      <c r="AT145" s="106"/>
      <c r="AU145" s="106"/>
      <c r="AV145" s="106"/>
      <c r="AW145" s="106"/>
      <c r="AX145" s="106"/>
    </row>
    <row r="146" spans="1:50" s="35" customFormat="1" ht="12.75">
      <c r="A146" s="104">
        <v>4</v>
      </c>
      <c r="B146" s="102" t="s">
        <v>108</v>
      </c>
      <c r="C146" s="300"/>
      <c r="D146" s="103"/>
      <c r="E146" s="274">
        <v>308237.81</v>
      </c>
      <c r="F146" s="274" t="s">
        <v>70</v>
      </c>
      <c r="G146" s="187"/>
      <c r="H146" s="187"/>
      <c r="I146" s="187"/>
      <c r="J146" s="186"/>
      <c r="K146" s="186"/>
      <c r="L146" s="186"/>
      <c r="M146" s="186"/>
      <c r="N146" s="186"/>
      <c r="O146" s="186"/>
      <c r="P146" s="186"/>
      <c r="Q146" s="200"/>
      <c r="R146" s="200"/>
      <c r="S146" s="200"/>
      <c r="T146" s="200"/>
    </row>
    <row r="147" spans="1:50" s="29" customFormat="1" ht="15">
      <c r="C147" s="307"/>
      <c r="E147" s="279"/>
      <c r="F147" s="279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</row>
    <row r="148" spans="1:50" s="20" customFormat="1">
      <c r="C148" s="308"/>
      <c r="E148" s="276"/>
      <c r="F148" s="276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</row>
    <row r="149" spans="1:50" s="20" customFormat="1" ht="15.75" thickBot="1">
      <c r="A149"/>
      <c r="B149" s="118" t="s">
        <v>1</v>
      </c>
      <c r="C149" s="119" t="s">
        <v>109</v>
      </c>
      <c r="E149" s="276"/>
      <c r="F149" s="276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</row>
    <row r="150" spans="1:50" s="20" customFormat="1" ht="15.75" thickTop="1">
      <c r="A150"/>
      <c r="B150" s="120" t="s">
        <v>110</v>
      </c>
      <c r="C150" s="303">
        <f>E143</f>
        <v>1000000</v>
      </c>
      <c r="E150" s="276"/>
      <c r="F150" s="276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</row>
    <row r="151" spans="1:50" s="20" customFormat="1" ht="15">
      <c r="A151"/>
      <c r="B151" s="121" t="s">
        <v>111</v>
      </c>
      <c r="C151" s="304">
        <f>E145</f>
        <v>91274.6</v>
      </c>
      <c r="E151" s="276"/>
      <c r="F151" s="276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</row>
    <row r="152" spans="1:50" s="20" customFormat="1" ht="15.75" thickBot="1">
      <c r="A152"/>
      <c r="B152" s="122" t="s">
        <v>108</v>
      </c>
      <c r="C152" s="305">
        <f>E146</f>
        <v>308237.81</v>
      </c>
      <c r="E152" s="276"/>
      <c r="F152" s="276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</row>
    <row r="153" spans="1:50" s="20" customFormat="1" ht="15" customHeight="1">
      <c r="A153"/>
      <c r="B153" s="123" t="s">
        <v>26</v>
      </c>
      <c r="C153" s="306">
        <f>SUM(C150:C152)</f>
        <v>1399512.4100000001</v>
      </c>
      <c r="E153" s="276"/>
      <c r="F153" s="276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</row>
    <row r="154" spans="1:50" s="20" customFormat="1" ht="15" customHeight="1">
      <c r="A154"/>
      <c r="B154" s="141"/>
      <c r="C154" s="309"/>
      <c r="E154" s="276"/>
      <c r="F154" s="276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</row>
    <row r="155" spans="1:50" s="20" customFormat="1" ht="15" customHeight="1">
      <c r="A155"/>
      <c r="B155" s="141"/>
      <c r="C155" s="309"/>
      <c r="E155" s="276"/>
      <c r="F155" s="276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</row>
    <row r="156" spans="1:50" s="20" customFormat="1" ht="15" customHeight="1">
      <c r="A156"/>
      <c r="B156" s="141"/>
      <c r="C156" s="309"/>
      <c r="E156" s="276"/>
      <c r="F156" s="276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</row>
    <row r="157" spans="1:50" s="26" customFormat="1" ht="16.5" customHeight="1">
      <c r="A157" s="69">
        <v>9</v>
      </c>
      <c r="B157" s="95" t="str">
        <f>'Zakładka nr 1'!B13</f>
        <v>Gminny Zespół Szkolno-Przedszkolny nr 4 w Więckach</v>
      </c>
      <c r="C157" s="296"/>
      <c r="D157" s="25"/>
      <c r="E157" s="268"/>
      <c r="F157" s="268"/>
      <c r="G157" s="213"/>
      <c r="H157" s="213"/>
      <c r="I157" s="213"/>
      <c r="J157" s="213"/>
      <c r="K157" s="213"/>
      <c r="L157" s="213"/>
      <c r="M157" s="213"/>
      <c r="N157" s="196"/>
      <c r="O157" s="196"/>
      <c r="P157" s="196"/>
      <c r="Q157" s="196"/>
      <c r="R157" s="196"/>
      <c r="S157" s="196"/>
      <c r="T157" s="196"/>
    </row>
    <row r="158" spans="1:50" s="27" customFormat="1" ht="15.75" customHeight="1">
      <c r="A158" s="341" t="s">
        <v>0</v>
      </c>
      <c r="B158" s="350" t="s">
        <v>44</v>
      </c>
      <c r="C158" s="346" t="s">
        <v>24</v>
      </c>
      <c r="D158" s="352" t="s">
        <v>71</v>
      </c>
      <c r="E158" s="346" t="s">
        <v>105</v>
      </c>
      <c r="F158" s="346" t="s">
        <v>17</v>
      </c>
      <c r="G158" s="348" t="s">
        <v>45</v>
      </c>
      <c r="H158" s="341" t="s">
        <v>46</v>
      </c>
      <c r="I158" s="341" t="s">
        <v>47</v>
      </c>
      <c r="J158" s="341" t="s">
        <v>420</v>
      </c>
      <c r="K158" s="341" t="s">
        <v>48</v>
      </c>
      <c r="L158" s="341"/>
      <c r="M158" s="341"/>
      <c r="N158" s="341"/>
      <c r="O158" s="341" t="s">
        <v>49</v>
      </c>
      <c r="P158" s="341" t="s">
        <v>115</v>
      </c>
      <c r="Q158" s="339" t="s">
        <v>50</v>
      </c>
      <c r="R158" s="339" t="s">
        <v>86</v>
      </c>
      <c r="S158" s="339"/>
      <c r="T158" s="249" t="s">
        <v>84</v>
      </c>
      <c r="U158" s="345" t="s">
        <v>4</v>
      </c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38" t="s">
        <v>51</v>
      </c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8"/>
      <c r="AU158" s="338"/>
      <c r="AV158" s="338"/>
      <c r="AW158" s="338"/>
      <c r="AX158" s="338"/>
    </row>
    <row r="159" spans="1:50" s="28" customFormat="1" ht="77.25" thickBot="1">
      <c r="A159" s="342"/>
      <c r="B159" s="351"/>
      <c r="C159" s="347"/>
      <c r="D159" s="353"/>
      <c r="E159" s="347"/>
      <c r="F159" s="347"/>
      <c r="G159" s="349"/>
      <c r="H159" s="342"/>
      <c r="I159" s="342"/>
      <c r="J159" s="342"/>
      <c r="K159" s="232" t="s">
        <v>52</v>
      </c>
      <c r="L159" s="232" t="s">
        <v>53</v>
      </c>
      <c r="M159" s="232" t="s">
        <v>54</v>
      </c>
      <c r="N159" s="232" t="s">
        <v>55</v>
      </c>
      <c r="O159" s="342"/>
      <c r="P159" s="342"/>
      <c r="Q159" s="340"/>
      <c r="R159" s="248" t="s">
        <v>25</v>
      </c>
      <c r="S159" s="248" t="s">
        <v>85</v>
      </c>
      <c r="T159" s="248" t="s">
        <v>57</v>
      </c>
      <c r="U159" s="124" t="s">
        <v>58</v>
      </c>
      <c r="V159" s="124" t="s">
        <v>59</v>
      </c>
      <c r="W159" s="124" t="s">
        <v>60</v>
      </c>
      <c r="X159" s="124" t="s">
        <v>61</v>
      </c>
      <c r="Y159" s="124" t="s">
        <v>62</v>
      </c>
      <c r="Z159" s="124" t="s">
        <v>82</v>
      </c>
      <c r="AA159" s="124" t="s">
        <v>72</v>
      </c>
      <c r="AB159" s="124" t="s">
        <v>73</v>
      </c>
      <c r="AC159" s="124" t="s">
        <v>18</v>
      </c>
      <c r="AD159" s="124" t="s">
        <v>19</v>
      </c>
      <c r="AE159" s="124" t="s">
        <v>20</v>
      </c>
      <c r="AF159" s="124" t="s">
        <v>63</v>
      </c>
      <c r="AG159" s="124" t="s">
        <v>21</v>
      </c>
      <c r="AH159" s="124" t="s">
        <v>22</v>
      </c>
      <c r="AI159" s="125" t="s">
        <v>23</v>
      </c>
      <c r="AJ159" s="125" t="s">
        <v>16</v>
      </c>
      <c r="AK159" s="125" t="s">
        <v>74</v>
      </c>
      <c r="AL159" s="125" t="s">
        <v>75</v>
      </c>
      <c r="AM159" s="125" t="s">
        <v>76</v>
      </c>
      <c r="AN159" s="125" t="s">
        <v>77</v>
      </c>
      <c r="AO159" s="125" t="s">
        <v>78</v>
      </c>
      <c r="AP159" s="125" t="s">
        <v>64</v>
      </c>
      <c r="AQ159" s="125" t="s">
        <v>65</v>
      </c>
      <c r="AR159" s="125" t="s">
        <v>66</v>
      </c>
      <c r="AS159" s="125" t="s">
        <v>79</v>
      </c>
      <c r="AT159" s="125" t="s">
        <v>67</v>
      </c>
      <c r="AU159" s="125" t="s">
        <v>83</v>
      </c>
      <c r="AV159" s="125" t="s">
        <v>68</v>
      </c>
      <c r="AW159" s="125" t="s">
        <v>69</v>
      </c>
      <c r="AX159" s="125" t="s">
        <v>22</v>
      </c>
    </row>
    <row r="160" spans="1:50" s="240" customFormat="1" ht="13.5" thickTop="1">
      <c r="A160" s="236">
        <v>1</v>
      </c>
      <c r="B160" s="220" t="s">
        <v>235</v>
      </c>
      <c r="C160" s="297" t="s">
        <v>234</v>
      </c>
      <c r="D160" s="221"/>
      <c r="E160" s="269">
        <v>680000</v>
      </c>
      <c r="F160" s="270" t="s">
        <v>80</v>
      </c>
      <c r="G160" s="222">
        <v>921</v>
      </c>
      <c r="H160" s="216"/>
      <c r="I160" s="215">
        <v>1972</v>
      </c>
      <c r="J160" s="215" t="s">
        <v>412</v>
      </c>
      <c r="K160" s="214" t="s">
        <v>212</v>
      </c>
      <c r="L160" s="214"/>
      <c r="M160" s="214"/>
      <c r="N160" s="214" t="s">
        <v>225</v>
      </c>
      <c r="O160" s="207" t="s">
        <v>413</v>
      </c>
      <c r="P160" s="214"/>
      <c r="Q160" s="207" t="s">
        <v>414</v>
      </c>
      <c r="R160" s="207"/>
      <c r="S160" s="207"/>
      <c r="T160" s="207" t="s">
        <v>414</v>
      </c>
      <c r="U160" s="207"/>
      <c r="V160" s="207"/>
      <c r="W160" s="207"/>
      <c r="X160" s="207"/>
      <c r="Y160" s="207"/>
      <c r="Z160" s="207"/>
      <c r="AA160" s="214"/>
      <c r="AB160" s="214"/>
      <c r="AC160" s="207"/>
      <c r="AD160" s="207"/>
      <c r="AE160" s="207"/>
      <c r="AF160" s="207"/>
      <c r="AG160" s="207"/>
      <c r="AH160" s="207"/>
      <c r="AI160" s="207"/>
      <c r="AJ160" s="223"/>
      <c r="AK160" s="214"/>
      <c r="AL160" s="214"/>
      <c r="AM160" s="214"/>
      <c r="AN160" s="214"/>
      <c r="AO160" s="214"/>
      <c r="AP160" s="223"/>
      <c r="AQ160" s="223"/>
      <c r="AR160" s="223"/>
      <c r="AS160" s="215"/>
      <c r="AT160" s="223"/>
      <c r="AU160" s="223"/>
      <c r="AV160" s="223"/>
      <c r="AW160" s="223"/>
      <c r="AX160" s="223"/>
    </row>
    <row r="161" spans="1:50" s="35" customFormat="1" ht="12.75">
      <c r="A161" s="104">
        <v>2</v>
      </c>
      <c r="B161" s="102" t="s">
        <v>108</v>
      </c>
      <c r="C161" s="300"/>
      <c r="D161" s="103"/>
      <c r="E161" s="274">
        <v>324951</v>
      </c>
      <c r="F161" s="274" t="s">
        <v>70</v>
      </c>
      <c r="G161" s="187"/>
      <c r="H161" s="187"/>
      <c r="I161" s="187"/>
      <c r="J161" s="186"/>
      <c r="K161" s="186"/>
      <c r="L161" s="186"/>
      <c r="M161" s="186"/>
      <c r="N161" s="186"/>
      <c r="O161" s="186"/>
      <c r="P161" s="186"/>
      <c r="Q161" s="200"/>
      <c r="R161" s="200"/>
      <c r="S161" s="200"/>
      <c r="T161" s="200"/>
    </row>
    <row r="162" spans="1:50" s="35" customFormat="1" ht="12.75">
      <c r="A162" s="32">
        <v>3</v>
      </c>
      <c r="B162" s="8" t="s">
        <v>237</v>
      </c>
      <c r="C162" s="301"/>
      <c r="D162" s="24"/>
      <c r="E162" s="270">
        <v>1501.5</v>
      </c>
      <c r="F162" s="270" t="s">
        <v>70</v>
      </c>
      <c r="G162" s="194"/>
      <c r="H162" s="194"/>
      <c r="I162" s="194"/>
      <c r="J162" s="203"/>
      <c r="K162" s="203"/>
      <c r="L162" s="203"/>
      <c r="M162" s="203"/>
      <c r="N162" s="203"/>
      <c r="O162" s="203"/>
      <c r="P162" s="203"/>
      <c r="Q162" s="200"/>
      <c r="R162" s="200"/>
      <c r="S162" s="200"/>
      <c r="T162" s="200"/>
    </row>
    <row r="163" spans="1:50" s="35" customFormat="1" ht="12.75">
      <c r="A163" s="32">
        <v>4</v>
      </c>
      <c r="B163" s="8" t="s">
        <v>236</v>
      </c>
      <c r="C163" s="301"/>
      <c r="D163" s="24"/>
      <c r="E163" s="270">
        <v>4631</v>
      </c>
      <c r="F163" s="270" t="s">
        <v>70</v>
      </c>
      <c r="G163" s="194"/>
      <c r="H163" s="194"/>
      <c r="I163" s="194"/>
      <c r="J163" s="203"/>
      <c r="K163" s="203"/>
      <c r="L163" s="203"/>
      <c r="M163" s="203"/>
      <c r="N163" s="203"/>
      <c r="O163" s="203"/>
      <c r="P163" s="203"/>
      <c r="Q163" s="200"/>
      <c r="R163" s="200"/>
      <c r="S163" s="200"/>
      <c r="T163" s="200"/>
    </row>
    <row r="164" spans="1:50" s="29" customFormat="1" ht="15">
      <c r="C164" s="307"/>
      <c r="E164" s="279"/>
      <c r="F164" s="279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</row>
    <row r="165" spans="1:50" s="20" customFormat="1">
      <c r="C165" s="308"/>
      <c r="E165" s="276"/>
      <c r="F165" s="276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</row>
    <row r="166" spans="1:50" s="20" customFormat="1" ht="15.75" thickBot="1">
      <c r="A166"/>
      <c r="B166" s="118" t="s">
        <v>1</v>
      </c>
      <c r="C166" s="119" t="s">
        <v>109</v>
      </c>
      <c r="E166" s="276"/>
      <c r="F166" s="276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</row>
    <row r="167" spans="1:50" s="20" customFormat="1" ht="15.75" thickTop="1">
      <c r="A167"/>
      <c r="B167" s="120" t="s">
        <v>110</v>
      </c>
      <c r="C167" s="303">
        <f>E160</f>
        <v>680000</v>
      </c>
      <c r="E167" s="276"/>
      <c r="F167" s="276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</row>
    <row r="168" spans="1:50" s="20" customFormat="1" ht="15">
      <c r="A168"/>
      <c r="B168" s="121" t="s">
        <v>111</v>
      </c>
      <c r="C168" s="304">
        <v>0</v>
      </c>
      <c r="E168" s="276"/>
      <c r="F168" s="276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</row>
    <row r="169" spans="1:50" s="20" customFormat="1" ht="15.75" thickBot="1">
      <c r="A169"/>
      <c r="B169" s="122" t="s">
        <v>108</v>
      </c>
      <c r="C169" s="305">
        <f>E161+E162+E163</f>
        <v>331083.5</v>
      </c>
      <c r="E169" s="276"/>
      <c r="F169" s="276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</row>
    <row r="170" spans="1:50" s="20" customFormat="1" ht="15" customHeight="1">
      <c r="A170"/>
      <c r="B170" s="123" t="s">
        <v>26</v>
      </c>
      <c r="C170" s="306">
        <f>SUM(C167:C169)</f>
        <v>1011083.5</v>
      </c>
      <c r="E170" s="276"/>
      <c r="F170" s="276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</row>
    <row r="171" spans="1:50" s="20" customFormat="1" ht="15" customHeight="1">
      <c r="A171"/>
      <c r="B171" s="141"/>
      <c r="C171" s="309"/>
      <c r="E171" s="276"/>
      <c r="F171" s="276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</row>
    <row r="172" spans="1:50" s="20" customFormat="1" ht="15" customHeight="1">
      <c r="A172"/>
      <c r="B172" s="141"/>
      <c r="C172" s="309"/>
      <c r="E172" s="276"/>
      <c r="F172" s="276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</row>
    <row r="173" spans="1:50" s="20" customFormat="1" ht="15" customHeight="1">
      <c r="A173"/>
      <c r="B173" s="141"/>
      <c r="C173" s="309"/>
      <c r="E173" s="276"/>
      <c r="F173" s="276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</row>
    <row r="174" spans="1:50" s="26" customFormat="1" ht="16.5" customHeight="1">
      <c r="A174" s="69">
        <v>10</v>
      </c>
      <c r="B174" s="95" t="str">
        <f>'Zakładka nr 1'!B14</f>
        <v>Gminny Zespół Szkolno- Przedszkolny nr 5 w Zawadach</v>
      </c>
      <c r="C174" s="296"/>
      <c r="D174" s="25"/>
      <c r="E174" s="268"/>
      <c r="F174" s="268"/>
      <c r="G174" s="213"/>
      <c r="H174" s="213"/>
      <c r="I174" s="213"/>
      <c r="J174" s="213"/>
      <c r="K174" s="213"/>
      <c r="L174" s="213"/>
      <c r="M174" s="213"/>
      <c r="N174" s="196"/>
      <c r="O174" s="196"/>
      <c r="P174" s="196"/>
      <c r="Q174" s="196"/>
      <c r="R174" s="196"/>
      <c r="S174" s="196"/>
      <c r="T174" s="196"/>
    </row>
    <row r="175" spans="1:50" s="27" customFormat="1" ht="15.75" customHeight="1">
      <c r="A175" s="341" t="s">
        <v>0</v>
      </c>
      <c r="B175" s="350" t="s">
        <v>44</v>
      </c>
      <c r="C175" s="346" t="s">
        <v>24</v>
      </c>
      <c r="D175" s="352" t="s">
        <v>71</v>
      </c>
      <c r="E175" s="346" t="s">
        <v>105</v>
      </c>
      <c r="F175" s="346" t="s">
        <v>17</v>
      </c>
      <c r="G175" s="348" t="s">
        <v>45</v>
      </c>
      <c r="H175" s="341" t="s">
        <v>46</v>
      </c>
      <c r="I175" s="341" t="s">
        <v>47</v>
      </c>
      <c r="J175" s="341" t="s">
        <v>420</v>
      </c>
      <c r="K175" s="341" t="s">
        <v>48</v>
      </c>
      <c r="L175" s="341"/>
      <c r="M175" s="341"/>
      <c r="N175" s="341"/>
      <c r="O175" s="341" t="s">
        <v>49</v>
      </c>
      <c r="P175" s="341" t="s">
        <v>115</v>
      </c>
      <c r="Q175" s="339" t="s">
        <v>50</v>
      </c>
      <c r="R175" s="339" t="s">
        <v>86</v>
      </c>
      <c r="S175" s="339"/>
      <c r="T175" s="249" t="s">
        <v>84</v>
      </c>
      <c r="U175" s="345" t="s">
        <v>4</v>
      </c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38" t="s">
        <v>51</v>
      </c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338"/>
    </row>
    <row r="176" spans="1:50" s="28" customFormat="1" ht="77.25" thickBot="1">
      <c r="A176" s="342"/>
      <c r="B176" s="351"/>
      <c r="C176" s="347"/>
      <c r="D176" s="353"/>
      <c r="E176" s="347"/>
      <c r="F176" s="347"/>
      <c r="G176" s="349"/>
      <c r="H176" s="342"/>
      <c r="I176" s="342"/>
      <c r="J176" s="342"/>
      <c r="K176" s="232" t="s">
        <v>52</v>
      </c>
      <c r="L176" s="232" t="s">
        <v>53</v>
      </c>
      <c r="M176" s="232" t="s">
        <v>54</v>
      </c>
      <c r="N176" s="232" t="s">
        <v>55</v>
      </c>
      <c r="O176" s="342"/>
      <c r="P176" s="342"/>
      <c r="Q176" s="340"/>
      <c r="R176" s="248" t="s">
        <v>25</v>
      </c>
      <c r="S176" s="248" t="s">
        <v>85</v>
      </c>
      <c r="T176" s="248" t="s">
        <v>57</v>
      </c>
      <c r="U176" s="124" t="s">
        <v>58</v>
      </c>
      <c r="V176" s="124" t="s">
        <v>59</v>
      </c>
      <c r="W176" s="124" t="s">
        <v>60</v>
      </c>
      <c r="X176" s="124" t="s">
        <v>61</v>
      </c>
      <c r="Y176" s="124" t="s">
        <v>62</v>
      </c>
      <c r="Z176" s="124" t="s">
        <v>82</v>
      </c>
      <c r="AA176" s="124" t="s">
        <v>72</v>
      </c>
      <c r="AB176" s="124" t="s">
        <v>73</v>
      </c>
      <c r="AC176" s="124" t="s">
        <v>18</v>
      </c>
      <c r="AD176" s="124" t="s">
        <v>19</v>
      </c>
      <c r="AE176" s="124" t="s">
        <v>20</v>
      </c>
      <c r="AF176" s="124" t="s">
        <v>63</v>
      </c>
      <c r="AG176" s="124" t="s">
        <v>21</v>
      </c>
      <c r="AH176" s="124" t="s">
        <v>22</v>
      </c>
      <c r="AI176" s="125" t="s">
        <v>23</v>
      </c>
      <c r="AJ176" s="125" t="s">
        <v>16</v>
      </c>
      <c r="AK176" s="125" t="s">
        <v>74</v>
      </c>
      <c r="AL176" s="125" t="s">
        <v>75</v>
      </c>
      <c r="AM176" s="125" t="s">
        <v>76</v>
      </c>
      <c r="AN176" s="125" t="s">
        <v>77</v>
      </c>
      <c r="AO176" s="125" t="s">
        <v>78</v>
      </c>
      <c r="AP176" s="125" t="s">
        <v>64</v>
      </c>
      <c r="AQ176" s="125" t="s">
        <v>65</v>
      </c>
      <c r="AR176" s="125" t="s">
        <v>66</v>
      </c>
      <c r="AS176" s="125" t="s">
        <v>79</v>
      </c>
      <c r="AT176" s="125" t="s">
        <v>67</v>
      </c>
      <c r="AU176" s="125" t="s">
        <v>83</v>
      </c>
      <c r="AV176" s="125" t="s">
        <v>68</v>
      </c>
      <c r="AW176" s="125" t="s">
        <v>69</v>
      </c>
      <c r="AX176" s="125" t="s">
        <v>22</v>
      </c>
    </row>
    <row r="177" spans="1:50" s="240" customFormat="1" ht="13.5" thickTop="1">
      <c r="A177" s="236">
        <v>1</v>
      </c>
      <c r="B177" s="220" t="s">
        <v>238</v>
      </c>
      <c r="C177" s="297" t="s">
        <v>239</v>
      </c>
      <c r="D177" s="221"/>
      <c r="E177" s="343">
        <v>2200000</v>
      </c>
      <c r="F177" s="270" t="s">
        <v>80</v>
      </c>
      <c r="G177" s="222">
        <v>3340</v>
      </c>
      <c r="H177" s="216"/>
      <c r="I177" s="215">
        <v>1960</v>
      </c>
      <c r="J177" s="215" t="s">
        <v>412</v>
      </c>
      <c r="K177" s="214" t="s">
        <v>242</v>
      </c>
      <c r="L177" s="214" t="s">
        <v>244</v>
      </c>
      <c r="M177" s="214"/>
      <c r="N177" s="214" t="s">
        <v>211</v>
      </c>
      <c r="O177" s="207" t="s">
        <v>413</v>
      </c>
      <c r="P177" s="214"/>
      <c r="Q177" s="207" t="s">
        <v>413</v>
      </c>
      <c r="R177" s="207"/>
      <c r="S177" s="207"/>
      <c r="T177" s="207" t="s">
        <v>415</v>
      </c>
      <c r="U177" s="207"/>
      <c r="V177" s="207"/>
      <c r="W177" s="207"/>
      <c r="X177" s="207"/>
      <c r="Y177" s="207"/>
      <c r="Z177" s="207"/>
      <c r="AA177" s="214"/>
      <c r="AB177" s="214"/>
      <c r="AC177" s="207"/>
      <c r="AD177" s="207"/>
      <c r="AE177" s="207"/>
      <c r="AF177" s="207"/>
      <c r="AG177" s="207"/>
      <c r="AH177" s="207"/>
      <c r="AI177" s="207"/>
      <c r="AJ177" s="223"/>
      <c r="AK177" s="214"/>
      <c r="AL177" s="214"/>
      <c r="AM177" s="214"/>
      <c r="AN177" s="214"/>
      <c r="AO177" s="214"/>
      <c r="AP177" s="223"/>
      <c r="AQ177" s="223"/>
      <c r="AR177" s="223"/>
      <c r="AS177" s="215"/>
      <c r="AT177" s="223"/>
      <c r="AU177" s="223"/>
      <c r="AV177" s="223"/>
      <c r="AW177" s="223"/>
      <c r="AX177" s="223"/>
    </row>
    <row r="178" spans="1:50" s="240" customFormat="1" ht="12.75">
      <c r="A178" s="236">
        <v>2</v>
      </c>
      <c r="B178" s="220" t="s">
        <v>240</v>
      </c>
      <c r="C178" s="297" t="s">
        <v>239</v>
      </c>
      <c r="D178" s="221"/>
      <c r="E178" s="344"/>
      <c r="F178" s="270" t="s">
        <v>80</v>
      </c>
      <c r="G178" s="222">
        <v>288</v>
      </c>
      <c r="H178" s="216"/>
      <c r="I178" s="215">
        <v>1999</v>
      </c>
      <c r="J178" s="215" t="s">
        <v>412</v>
      </c>
      <c r="K178" s="214" t="s">
        <v>243</v>
      </c>
      <c r="L178" s="214"/>
      <c r="M178" s="214"/>
      <c r="N178" s="214" t="s">
        <v>211</v>
      </c>
      <c r="O178" s="207" t="s">
        <v>413</v>
      </c>
      <c r="P178" s="214"/>
      <c r="Q178" s="207" t="s">
        <v>413</v>
      </c>
      <c r="R178" s="207"/>
      <c r="S178" s="207"/>
      <c r="T178" s="207" t="s">
        <v>415</v>
      </c>
      <c r="U178" s="207"/>
      <c r="V178" s="207"/>
      <c r="W178" s="207"/>
      <c r="X178" s="207"/>
      <c r="Y178" s="207"/>
      <c r="Z178" s="207"/>
      <c r="AA178" s="214"/>
      <c r="AB178" s="214"/>
      <c r="AC178" s="207"/>
      <c r="AD178" s="207"/>
      <c r="AE178" s="207"/>
      <c r="AF178" s="207"/>
      <c r="AG178" s="207"/>
      <c r="AH178" s="207"/>
      <c r="AI178" s="207"/>
      <c r="AJ178" s="223"/>
      <c r="AK178" s="214"/>
      <c r="AL178" s="214"/>
      <c r="AM178" s="214"/>
      <c r="AN178" s="214"/>
      <c r="AO178" s="214"/>
      <c r="AP178" s="223"/>
      <c r="AQ178" s="223"/>
      <c r="AR178" s="223"/>
      <c r="AS178" s="215"/>
      <c r="AT178" s="223"/>
      <c r="AU178" s="223"/>
      <c r="AV178" s="223"/>
      <c r="AW178" s="223"/>
      <c r="AX178" s="223"/>
    </row>
    <row r="179" spans="1:50" s="240" customFormat="1" ht="13.5" thickBot="1">
      <c r="A179" s="225">
        <v>3</v>
      </c>
      <c r="B179" s="226" t="s">
        <v>241</v>
      </c>
      <c r="C179" s="298" t="s">
        <v>239</v>
      </c>
      <c r="D179" s="227"/>
      <c r="E179" s="271">
        <v>2000000</v>
      </c>
      <c r="F179" s="272" t="s">
        <v>80</v>
      </c>
      <c r="G179" s="260">
        <v>300</v>
      </c>
      <c r="H179" s="261"/>
      <c r="I179" s="262">
        <v>2017</v>
      </c>
      <c r="J179" s="262" t="s">
        <v>412</v>
      </c>
      <c r="K179" s="264" t="s">
        <v>243</v>
      </c>
      <c r="L179" s="264"/>
      <c r="M179" s="264"/>
      <c r="N179" s="264" t="s">
        <v>225</v>
      </c>
      <c r="O179" s="263" t="s">
        <v>413</v>
      </c>
      <c r="P179" s="264"/>
      <c r="Q179" s="208" t="s">
        <v>413</v>
      </c>
      <c r="R179" s="208"/>
      <c r="S179" s="208"/>
      <c r="T179" s="208" t="s">
        <v>415</v>
      </c>
      <c r="U179" s="208"/>
      <c r="V179" s="208"/>
      <c r="W179" s="208"/>
      <c r="X179" s="208"/>
      <c r="Y179" s="208"/>
      <c r="Z179" s="208"/>
      <c r="AA179" s="217"/>
      <c r="AB179" s="217"/>
      <c r="AC179" s="208"/>
      <c r="AD179" s="208"/>
      <c r="AE179" s="208"/>
      <c r="AF179" s="208"/>
      <c r="AG179" s="208"/>
      <c r="AH179" s="208"/>
      <c r="AI179" s="208"/>
      <c r="AJ179" s="224"/>
      <c r="AK179" s="217"/>
      <c r="AL179" s="217"/>
      <c r="AM179" s="217"/>
      <c r="AN179" s="217"/>
      <c r="AO179" s="217"/>
      <c r="AP179" s="224"/>
      <c r="AQ179" s="224"/>
      <c r="AR179" s="224"/>
      <c r="AS179" s="218"/>
      <c r="AT179" s="224"/>
      <c r="AU179" s="224"/>
      <c r="AV179" s="224"/>
      <c r="AW179" s="224"/>
      <c r="AX179" s="224"/>
    </row>
    <row r="180" spans="1:50" s="35" customFormat="1" ht="12.75">
      <c r="A180" s="104">
        <v>4</v>
      </c>
      <c r="B180" s="102" t="s">
        <v>108</v>
      </c>
      <c r="C180" s="300"/>
      <c r="D180" s="103"/>
      <c r="E180" s="274">
        <f>429987.17+15000+200</f>
        <v>445187.17</v>
      </c>
      <c r="F180" s="274" t="s">
        <v>70</v>
      </c>
      <c r="G180" s="187"/>
      <c r="H180" s="187"/>
      <c r="I180" s="187"/>
      <c r="J180" s="186"/>
      <c r="K180" s="186"/>
      <c r="L180" s="186"/>
      <c r="M180" s="186"/>
      <c r="N180" s="186"/>
      <c r="O180" s="186"/>
      <c r="P180" s="186"/>
      <c r="Q180" s="200"/>
      <c r="R180" s="200"/>
      <c r="S180" s="200"/>
      <c r="T180" s="200"/>
    </row>
    <row r="181" spans="1:50" s="29" customFormat="1" ht="15">
      <c r="C181" s="307"/>
      <c r="E181" s="279"/>
      <c r="F181" s="279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</row>
    <row r="182" spans="1:50" s="20" customFormat="1">
      <c r="C182" s="308"/>
      <c r="E182" s="276"/>
      <c r="F182" s="276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</row>
    <row r="183" spans="1:50" s="20" customFormat="1" ht="15.75" thickBot="1">
      <c r="A183"/>
      <c r="B183" s="118" t="s">
        <v>1</v>
      </c>
      <c r="C183" s="119" t="s">
        <v>109</v>
      </c>
      <c r="E183" s="276"/>
      <c r="F183" s="276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</row>
    <row r="184" spans="1:50" s="20" customFormat="1" ht="15.75" thickTop="1">
      <c r="A184"/>
      <c r="B184" s="120" t="s">
        <v>110</v>
      </c>
      <c r="C184" s="303">
        <f>E177+E179</f>
        <v>4200000</v>
      </c>
      <c r="E184" s="276"/>
      <c r="F184" s="276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</row>
    <row r="185" spans="1:50" s="20" customFormat="1" ht="15">
      <c r="A185"/>
      <c r="B185" s="121" t="s">
        <v>111</v>
      </c>
      <c r="C185" s="304">
        <v>0</v>
      </c>
      <c r="E185" s="276"/>
      <c r="F185" s="276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</row>
    <row r="186" spans="1:50" s="20" customFormat="1" ht="15.75" thickBot="1">
      <c r="A186"/>
      <c r="B186" s="122" t="s">
        <v>108</v>
      </c>
      <c r="C186" s="305">
        <f>E180</f>
        <v>445187.17</v>
      </c>
      <c r="E186" s="276"/>
      <c r="F186" s="276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</row>
    <row r="187" spans="1:50" s="20" customFormat="1" ht="15" customHeight="1">
      <c r="A187"/>
      <c r="B187" s="123" t="s">
        <v>26</v>
      </c>
      <c r="C187" s="306">
        <f>SUM(C184:C186)</f>
        <v>4645187.17</v>
      </c>
      <c r="F187" s="276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</row>
    <row r="188" spans="1:50" s="20" customFormat="1" ht="15" customHeight="1">
      <c r="A188"/>
      <c r="B188" s="141"/>
      <c r="C188" s="309"/>
      <c r="E188" s="276"/>
      <c r="F188" s="276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</row>
    <row r="189" spans="1:50" s="20" customFormat="1" ht="15" customHeight="1" thickBot="1">
      <c r="A189"/>
      <c r="B189" s="141"/>
      <c r="C189" s="309"/>
      <c r="E189" s="276"/>
      <c r="F189" s="276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</row>
    <row r="190" spans="1:50" s="20" customFormat="1" ht="15" customHeight="1">
      <c r="A190"/>
      <c r="B190" s="371" t="s">
        <v>424</v>
      </c>
      <c r="C190" s="372"/>
      <c r="E190" s="276"/>
      <c r="F190" s="276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</row>
    <row r="191" spans="1:50" s="206" customFormat="1" ht="15.75" thickBot="1">
      <c r="A191" s="205"/>
      <c r="B191" s="290" t="s">
        <v>1</v>
      </c>
      <c r="C191" s="291" t="s">
        <v>109</v>
      </c>
      <c r="E191" s="276"/>
      <c r="F191" s="276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</row>
    <row r="192" spans="1:50" s="206" customFormat="1" ht="15.75" thickTop="1">
      <c r="A192" s="205"/>
      <c r="B192" s="292" t="s">
        <v>110</v>
      </c>
      <c r="C192" s="311">
        <f>SUM(C39,C53,C68,C81,C97,C114,C133,C150,C167,C184)</f>
        <v>18919230.199999999</v>
      </c>
      <c r="E192" s="276"/>
      <c r="F192" s="276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</row>
    <row r="193" spans="1:20" s="206" customFormat="1" ht="15">
      <c r="A193" s="205"/>
      <c r="B193" s="293" t="s">
        <v>111</v>
      </c>
      <c r="C193" s="311">
        <f>SUM(C40,C54,C69,C82,C98,C115,C134,C151,C168,C185)</f>
        <v>1873905.7000000002</v>
      </c>
      <c r="E193" s="276"/>
      <c r="F193" s="276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</row>
    <row r="194" spans="1:20" s="206" customFormat="1" ht="15.75" thickBot="1">
      <c r="A194" s="205"/>
      <c r="B194" s="294" t="s">
        <v>108</v>
      </c>
      <c r="C194" s="311">
        <f t="shared" ref="C194" si="0">SUM(C41,C55,C70,C83,C99,C116,C135,C152,C169,C186)</f>
        <v>3453689.7419000003</v>
      </c>
      <c r="E194" s="276"/>
      <c r="F194" s="276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</row>
    <row r="195" spans="1:20" s="206" customFormat="1" ht="15" customHeight="1" thickBot="1">
      <c r="A195" s="205"/>
      <c r="B195" s="295" t="s">
        <v>26</v>
      </c>
      <c r="C195" s="312">
        <f>SUM(C192:C194)</f>
        <v>24246825.641899999</v>
      </c>
      <c r="E195" s="276"/>
      <c r="F195" s="276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</row>
    <row r="197" spans="1:20">
      <c r="B197" s="3" t="s">
        <v>112</v>
      </c>
    </row>
    <row r="198" spans="1:20">
      <c r="B198" s="3" t="s">
        <v>113</v>
      </c>
    </row>
    <row r="199" spans="1:20">
      <c r="B199" s="3" t="s">
        <v>114</v>
      </c>
    </row>
    <row r="200" spans="1:20">
      <c r="A200" s="3"/>
    </row>
  </sheetData>
  <mergeCells count="141">
    <mergeCell ref="B190:C190"/>
    <mergeCell ref="A89:A90"/>
    <mergeCell ref="B89:B90"/>
    <mergeCell ref="C89:C90"/>
    <mergeCell ref="D89:D90"/>
    <mergeCell ref="E89:E90"/>
    <mergeCell ref="F89:F90"/>
    <mergeCell ref="G89:G90"/>
    <mergeCell ref="H89:H90"/>
    <mergeCell ref="G105:G106"/>
    <mergeCell ref="H105:H106"/>
    <mergeCell ref="A175:A176"/>
    <mergeCell ref="B175:B176"/>
    <mergeCell ref="C175:C176"/>
    <mergeCell ref="D175:D176"/>
    <mergeCell ref="E175:E176"/>
    <mergeCell ref="I89:I90"/>
    <mergeCell ref="AI76:AX76"/>
    <mergeCell ref="Q76:Q77"/>
    <mergeCell ref="R76:S76"/>
    <mergeCell ref="P76:P77"/>
    <mergeCell ref="U76:AH76"/>
    <mergeCell ref="J76:J77"/>
    <mergeCell ref="K76:N76"/>
    <mergeCell ref="O76:O77"/>
    <mergeCell ref="U89:AH89"/>
    <mergeCell ref="AI89:AX89"/>
    <mergeCell ref="Q89:Q90"/>
    <mergeCell ref="R89:S89"/>
    <mergeCell ref="J89:J90"/>
    <mergeCell ref="K89:N89"/>
    <mergeCell ref="O89:O90"/>
    <mergeCell ref="P89:P90"/>
    <mergeCell ref="A2:A3"/>
    <mergeCell ref="B2:B3"/>
    <mergeCell ref="C2:C3"/>
    <mergeCell ref="D2:D3"/>
    <mergeCell ref="AI2:AX2"/>
    <mergeCell ref="Q2:Q3"/>
    <mergeCell ref="R2:S2"/>
    <mergeCell ref="O2:O3"/>
    <mergeCell ref="U2:AH2"/>
    <mergeCell ref="P2:P3"/>
    <mergeCell ref="E2:E3"/>
    <mergeCell ref="F2:F3"/>
    <mergeCell ref="G2:G3"/>
    <mergeCell ref="H2:H3"/>
    <mergeCell ref="K2:N2"/>
    <mergeCell ref="I2:I3"/>
    <mergeCell ref="J2:J3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105:A106"/>
    <mergeCell ref="B105:B106"/>
    <mergeCell ref="C105:C106"/>
    <mergeCell ref="D105:D106"/>
    <mergeCell ref="E105:E106"/>
    <mergeCell ref="AI122:AX122"/>
    <mergeCell ref="Q122:Q123"/>
    <mergeCell ref="R122:S122"/>
    <mergeCell ref="P122:P123"/>
    <mergeCell ref="U105:AH105"/>
    <mergeCell ref="AI105:AX105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N122"/>
    <mergeCell ref="O122:O123"/>
    <mergeCell ref="Q105:Q106"/>
    <mergeCell ref="R105:S105"/>
    <mergeCell ref="K105:N105"/>
    <mergeCell ref="O105:O106"/>
    <mergeCell ref="P105:P106"/>
    <mergeCell ref="F105:F106"/>
    <mergeCell ref="U122:AH122"/>
    <mergeCell ref="K141:N141"/>
    <mergeCell ref="O141:O142"/>
    <mergeCell ref="P141:P142"/>
    <mergeCell ref="F141:F142"/>
    <mergeCell ref="G141:G142"/>
    <mergeCell ref="H141:H142"/>
    <mergeCell ref="I141:I142"/>
    <mergeCell ref="J141:J142"/>
    <mergeCell ref="U141:AH141"/>
    <mergeCell ref="I105:I106"/>
    <mergeCell ref="J105:J106"/>
    <mergeCell ref="AI141:AX141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N158"/>
    <mergeCell ref="O158:O159"/>
    <mergeCell ref="Q141:Q142"/>
    <mergeCell ref="R141:S141"/>
    <mergeCell ref="U158:AH158"/>
    <mergeCell ref="A141:A142"/>
    <mergeCell ref="B141:B142"/>
    <mergeCell ref="C141:C142"/>
    <mergeCell ref="D141:D142"/>
    <mergeCell ref="E141:E142"/>
    <mergeCell ref="E143:E144"/>
    <mergeCell ref="G143:G144"/>
    <mergeCell ref="F143:F144"/>
    <mergeCell ref="AI158:AX158"/>
    <mergeCell ref="Q158:Q159"/>
    <mergeCell ref="R158:S158"/>
    <mergeCell ref="P158:P159"/>
    <mergeCell ref="E177:E178"/>
    <mergeCell ref="U175:AH175"/>
    <mergeCell ref="AI175:AX175"/>
    <mergeCell ref="Q175:Q176"/>
    <mergeCell ref="R175:S175"/>
    <mergeCell ref="K175:N175"/>
    <mergeCell ref="O175:O176"/>
    <mergeCell ref="P175:P176"/>
    <mergeCell ref="F175:F176"/>
    <mergeCell ref="G175:G176"/>
    <mergeCell ref="H175:H176"/>
    <mergeCell ref="I175:I176"/>
    <mergeCell ref="J175:J176"/>
  </mergeCells>
  <dataValidations count="1">
    <dataValidation type="list" allowBlank="1" showInputMessage="1" showErrorMessage="1" sqref="J177:J179 J4:J31 J78 J124:J127 J160 J63 J48 J91:J92 J107:J109 J143:J145">
      <formula1>"dobry, dostateczny, zły"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topLeftCell="A127" zoomScaleNormal="100" workbookViewId="0">
      <selection activeCell="E127" sqref="E1:E1048576"/>
    </sheetView>
  </sheetViews>
  <sheetFormatPr defaultRowHeight="14.25"/>
  <cols>
    <col min="1" max="1" width="6.5703125" style="51" customWidth="1"/>
    <col min="2" max="2" width="47.7109375" style="43" customWidth="1"/>
    <col min="3" max="3" width="30.42578125" style="324" customWidth="1"/>
    <col min="4" max="4" width="23.42578125" style="50" customWidth="1"/>
    <col min="5" max="5" width="18.5703125" style="316" customWidth="1"/>
    <col min="6" max="6" width="19.28515625" style="44" customWidth="1"/>
    <col min="7" max="7" width="29.5703125" style="42" customWidth="1"/>
    <col min="8" max="8" width="37.140625" style="42" customWidth="1"/>
    <col min="9" max="9" width="9.140625" style="9"/>
    <col min="10" max="10" width="10.85546875" style="9" bestFit="1" customWidth="1"/>
    <col min="11" max="16384" width="9.140625" style="9"/>
  </cols>
  <sheetData>
    <row r="1" spans="1:8" s="37" customFormat="1" ht="46.5" customHeight="1" thickBot="1">
      <c r="A1" s="52" t="s">
        <v>0</v>
      </c>
      <c r="B1" s="36" t="s">
        <v>87</v>
      </c>
      <c r="C1" s="313" t="s">
        <v>88</v>
      </c>
      <c r="D1" s="36" t="s">
        <v>92</v>
      </c>
      <c r="E1" s="313" t="s">
        <v>81</v>
      </c>
      <c r="F1" s="38" t="s">
        <v>17</v>
      </c>
      <c r="G1" s="38" t="s">
        <v>89</v>
      </c>
      <c r="H1" s="38" t="s">
        <v>56</v>
      </c>
    </row>
    <row r="2" spans="1:8" ht="15" thickTop="1">
      <c r="A2" s="126" t="s">
        <v>206</v>
      </c>
      <c r="B2" s="142" t="str">
        <f>'Zakładka nr 2'!B1</f>
        <v>Gmina Popów / Urząd Gminy Popów</v>
      </c>
      <c r="C2" s="314"/>
      <c r="D2" s="49"/>
      <c r="E2" s="314"/>
      <c r="F2" s="45"/>
      <c r="G2" s="45"/>
      <c r="H2" s="46"/>
    </row>
    <row r="3" spans="1:8">
      <c r="A3" s="39">
        <v>1</v>
      </c>
      <c r="B3" s="41" t="s">
        <v>106</v>
      </c>
      <c r="C3" s="323"/>
      <c r="D3" s="40" t="s">
        <v>91</v>
      </c>
      <c r="E3" s="315">
        <v>317347.08</v>
      </c>
      <c r="F3" s="47" t="s">
        <v>70</v>
      </c>
      <c r="G3" s="48"/>
      <c r="H3" s="48"/>
    </row>
    <row r="4" spans="1:8">
      <c r="A4" s="39">
        <v>2</v>
      </c>
      <c r="B4" s="41" t="s">
        <v>274</v>
      </c>
      <c r="C4" s="323"/>
      <c r="D4" s="40" t="s">
        <v>91</v>
      </c>
      <c r="E4" s="315">
        <v>36330.22</v>
      </c>
      <c r="F4" s="219" t="s">
        <v>70</v>
      </c>
      <c r="G4" s="48"/>
      <c r="H4" s="48"/>
    </row>
    <row r="5" spans="1:8">
      <c r="A5" s="39">
        <v>3</v>
      </c>
      <c r="B5" s="41" t="s">
        <v>275</v>
      </c>
      <c r="C5" s="323"/>
      <c r="D5" s="40" t="s">
        <v>91</v>
      </c>
      <c r="E5" s="315">
        <v>12787.92</v>
      </c>
      <c r="F5" s="219" t="s">
        <v>70</v>
      </c>
      <c r="G5" s="48"/>
      <c r="H5" s="48"/>
    </row>
    <row r="6" spans="1:8">
      <c r="A6" s="39">
        <v>4</v>
      </c>
      <c r="B6" s="41" t="s">
        <v>276</v>
      </c>
      <c r="C6" s="323"/>
      <c r="D6" s="40" t="s">
        <v>91</v>
      </c>
      <c r="E6" s="315">
        <v>2470</v>
      </c>
      <c r="F6" s="219" t="s">
        <v>70</v>
      </c>
      <c r="G6" s="48"/>
      <c r="H6" s="48"/>
    </row>
    <row r="7" spans="1:8">
      <c r="A7" s="39">
        <v>5</v>
      </c>
      <c r="B7" s="41" t="s">
        <v>277</v>
      </c>
      <c r="C7" s="323"/>
      <c r="D7" s="40" t="s">
        <v>91</v>
      </c>
      <c r="E7" s="315">
        <v>34075.82</v>
      </c>
      <c r="F7" s="219" t="s">
        <v>70</v>
      </c>
      <c r="G7" s="48"/>
      <c r="H7" s="48"/>
    </row>
    <row r="8" spans="1:8">
      <c r="A8" s="39">
        <v>6</v>
      </c>
      <c r="B8" s="41" t="s">
        <v>107</v>
      </c>
      <c r="C8" s="323"/>
      <c r="D8" s="40" t="s">
        <v>90</v>
      </c>
      <c r="E8" s="315">
        <v>157515.04</v>
      </c>
      <c r="F8" s="47" t="s">
        <v>70</v>
      </c>
      <c r="G8" s="48"/>
      <c r="H8" s="48"/>
    </row>
    <row r="9" spans="1:8" ht="25.5">
      <c r="A9" s="39">
        <v>7</v>
      </c>
      <c r="B9" s="41" t="s">
        <v>278</v>
      </c>
      <c r="C9" s="323"/>
      <c r="D9" s="40" t="s">
        <v>90</v>
      </c>
      <c r="E9" s="315">
        <v>131000</v>
      </c>
      <c r="F9" s="47" t="s">
        <v>70</v>
      </c>
      <c r="G9" s="48"/>
      <c r="H9" s="48"/>
    </row>
    <row r="10" spans="1:8">
      <c r="A10" s="39">
        <v>8</v>
      </c>
      <c r="B10" s="41" t="s">
        <v>279</v>
      </c>
      <c r="C10" s="323"/>
      <c r="D10" s="40" t="s">
        <v>90</v>
      </c>
      <c r="E10" s="315">
        <v>6998</v>
      </c>
      <c r="F10" s="47" t="s">
        <v>70</v>
      </c>
      <c r="G10" s="48"/>
      <c r="H10" s="48"/>
    </row>
    <row r="13" spans="1:8" ht="15.75" thickBot="1">
      <c r="A13"/>
      <c r="B13" s="118" t="s">
        <v>1</v>
      </c>
      <c r="C13" s="119" t="s">
        <v>109</v>
      </c>
    </row>
    <row r="14" spans="1:8" ht="15.75" thickTop="1">
      <c r="A14"/>
      <c r="B14" s="120" t="s">
        <v>106</v>
      </c>
      <c r="C14" s="303">
        <f>SUM(E3:E7)</f>
        <v>403011.04000000004</v>
      </c>
    </row>
    <row r="15" spans="1:8" ht="15.75" thickBot="1">
      <c r="A15"/>
      <c r="B15" s="122" t="s">
        <v>107</v>
      </c>
      <c r="C15" s="305">
        <f>SUM(E8:E10)</f>
        <v>295513.04000000004</v>
      </c>
    </row>
    <row r="16" spans="1:8" ht="14.25" customHeight="1">
      <c r="B16" s="123" t="s">
        <v>26</v>
      </c>
      <c r="C16" s="306">
        <f>SUM(C14:C15)</f>
        <v>698524.08000000007</v>
      </c>
    </row>
    <row r="17" spans="1:8" ht="14.25" customHeight="1">
      <c r="B17" s="141"/>
      <c r="C17" s="309"/>
    </row>
    <row r="18" spans="1:8" ht="14.25" customHeight="1">
      <c r="B18" s="141"/>
      <c r="C18" s="309"/>
    </row>
    <row r="19" spans="1:8" s="37" customFormat="1" ht="46.5" customHeight="1" thickBot="1">
      <c r="A19" s="52" t="s">
        <v>0</v>
      </c>
      <c r="B19" s="36" t="s">
        <v>87</v>
      </c>
      <c r="C19" s="313" t="s">
        <v>88</v>
      </c>
      <c r="D19" s="36" t="s">
        <v>92</v>
      </c>
      <c r="E19" s="313" t="s">
        <v>81</v>
      </c>
      <c r="F19" s="38" t="s">
        <v>17</v>
      </c>
      <c r="G19" s="38" t="s">
        <v>89</v>
      </c>
      <c r="H19" s="38" t="s">
        <v>56</v>
      </c>
    </row>
    <row r="20" spans="1:8" ht="15" thickTop="1">
      <c r="A20" s="126" t="s">
        <v>280</v>
      </c>
      <c r="B20" s="49" t="str">
        <f>'Zakładka nr 1'!B5</f>
        <v>Gminne Centrum Kultury w Popowie</v>
      </c>
      <c r="C20" s="314"/>
      <c r="D20" s="49"/>
      <c r="E20" s="314"/>
      <c r="F20" s="45"/>
      <c r="G20" s="45"/>
      <c r="H20" s="46"/>
    </row>
    <row r="21" spans="1:8">
      <c r="A21" s="39">
        <v>1</v>
      </c>
      <c r="B21" s="41" t="s">
        <v>106</v>
      </c>
      <c r="C21" s="323"/>
      <c r="D21" s="40" t="s">
        <v>91</v>
      </c>
      <c r="E21" s="315">
        <v>1399</v>
      </c>
      <c r="F21" s="47" t="s">
        <v>70</v>
      </c>
      <c r="G21" s="48"/>
      <c r="H21" s="48"/>
    </row>
    <row r="22" spans="1:8">
      <c r="A22" s="39">
        <v>2</v>
      </c>
      <c r="B22" s="41" t="s">
        <v>107</v>
      </c>
      <c r="C22" s="323"/>
      <c r="D22" s="40" t="s">
        <v>90</v>
      </c>
      <c r="E22" s="315">
        <v>7488</v>
      </c>
      <c r="F22" s="219" t="s">
        <v>70</v>
      </c>
      <c r="G22" s="48"/>
      <c r="H22" s="48"/>
    </row>
    <row r="25" spans="1:8" ht="15.75" thickBot="1">
      <c r="A25"/>
      <c r="B25" s="118" t="s">
        <v>1</v>
      </c>
      <c r="C25" s="119" t="s">
        <v>109</v>
      </c>
    </row>
    <row r="26" spans="1:8" ht="15.75" thickTop="1">
      <c r="A26"/>
      <c r="B26" s="120" t="s">
        <v>106</v>
      </c>
      <c r="C26" s="303">
        <f>E21</f>
        <v>1399</v>
      </c>
    </row>
    <row r="27" spans="1:8" ht="15.75" thickBot="1">
      <c r="A27"/>
      <c r="B27" s="122" t="s">
        <v>107</v>
      </c>
      <c r="C27" s="305">
        <f>E22</f>
        <v>7488</v>
      </c>
    </row>
    <row r="28" spans="1:8" ht="14.25" customHeight="1">
      <c r="B28" s="123" t="s">
        <v>26</v>
      </c>
      <c r="C28" s="306">
        <f>SUM(C26:C27)</f>
        <v>8887</v>
      </c>
    </row>
    <row r="29" spans="1:8" ht="14.25" customHeight="1">
      <c r="B29" s="141"/>
      <c r="C29" s="309"/>
    </row>
    <row r="30" spans="1:8" ht="14.25" customHeight="1">
      <c r="B30" s="141"/>
      <c r="C30" s="309"/>
    </row>
    <row r="31" spans="1:8" s="37" customFormat="1" ht="46.5" customHeight="1" thickBot="1">
      <c r="A31" s="52" t="s">
        <v>0</v>
      </c>
      <c r="B31" s="36" t="s">
        <v>87</v>
      </c>
      <c r="C31" s="313" t="s">
        <v>88</v>
      </c>
      <c r="D31" s="36" t="s">
        <v>92</v>
      </c>
      <c r="E31" s="313" t="s">
        <v>81</v>
      </c>
      <c r="F31" s="38" t="s">
        <v>17</v>
      </c>
      <c r="G31" s="38" t="s">
        <v>89</v>
      </c>
      <c r="H31" s="38" t="s">
        <v>56</v>
      </c>
    </row>
    <row r="32" spans="1:8" ht="15" thickTop="1">
      <c r="A32" s="126" t="s">
        <v>281</v>
      </c>
      <c r="B32" s="49" t="str">
        <f>'Zakładka nr 1'!B6</f>
        <v>Gminny Ośrodek Pomocy Społecznej w Popowie</v>
      </c>
      <c r="C32" s="314"/>
      <c r="D32" s="49"/>
      <c r="E32" s="314"/>
      <c r="F32" s="45"/>
      <c r="G32" s="45"/>
      <c r="H32" s="46"/>
    </row>
    <row r="33" spans="1:8">
      <c r="A33" s="39">
        <v>1</v>
      </c>
      <c r="B33" s="41" t="s">
        <v>106</v>
      </c>
      <c r="C33" s="323"/>
      <c r="D33" s="40" t="s">
        <v>91</v>
      </c>
      <c r="E33" s="317">
        <v>26282.02</v>
      </c>
      <c r="F33" s="47" t="s">
        <v>70</v>
      </c>
      <c r="G33" s="48"/>
      <c r="H33" s="48"/>
    </row>
    <row r="34" spans="1:8">
      <c r="A34" s="39">
        <v>2</v>
      </c>
      <c r="B34" s="41" t="s">
        <v>277</v>
      </c>
      <c r="C34" s="323"/>
      <c r="D34" s="40" t="s">
        <v>91</v>
      </c>
      <c r="E34" s="317">
        <v>6217.32</v>
      </c>
      <c r="F34" s="47" t="s">
        <v>70</v>
      </c>
      <c r="G34" s="48"/>
      <c r="H34" s="48"/>
    </row>
    <row r="35" spans="1:8">
      <c r="A35" s="39">
        <v>3</v>
      </c>
      <c r="B35" s="41" t="s">
        <v>274</v>
      </c>
      <c r="C35" s="323"/>
      <c r="D35" s="40" t="s">
        <v>90</v>
      </c>
      <c r="E35" s="317">
        <v>7021.5</v>
      </c>
      <c r="F35" s="47" t="s">
        <v>70</v>
      </c>
      <c r="G35" s="48"/>
      <c r="H35" s="48"/>
    </row>
    <row r="38" spans="1:8" ht="15.75" thickBot="1">
      <c r="A38"/>
      <c r="B38" s="118" t="s">
        <v>1</v>
      </c>
      <c r="C38" s="119" t="s">
        <v>109</v>
      </c>
    </row>
    <row r="39" spans="1:8" ht="15.75" thickTop="1">
      <c r="A39"/>
      <c r="B39" s="120" t="s">
        <v>106</v>
      </c>
      <c r="C39" s="303">
        <f>E33+E34+E35</f>
        <v>39520.839999999997</v>
      </c>
    </row>
    <row r="40" spans="1:8" ht="15.75" thickBot="1">
      <c r="A40"/>
      <c r="B40" s="122" t="s">
        <v>107</v>
      </c>
      <c r="C40" s="305">
        <v>0</v>
      </c>
    </row>
    <row r="41" spans="1:8" ht="14.25" customHeight="1">
      <c r="B41" s="123" t="s">
        <v>26</v>
      </c>
      <c r="C41" s="306">
        <f>SUM(C39:C40)</f>
        <v>39520.839999999997</v>
      </c>
    </row>
    <row r="42" spans="1:8" ht="14.25" customHeight="1">
      <c r="B42" s="141"/>
      <c r="C42" s="309"/>
    </row>
    <row r="43" spans="1:8" ht="14.25" customHeight="1">
      <c r="B43" s="141"/>
      <c r="C43" s="309"/>
    </row>
    <row r="44" spans="1:8" s="37" customFormat="1" ht="46.5" customHeight="1" thickBot="1">
      <c r="A44" s="52" t="s">
        <v>0</v>
      </c>
      <c r="B44" s="36" t="s">
        <v>87</v>
      </c>
      <c r="C44" s="313" t="s">
        <v>88</v>
      </c>
      <c r="D44" s="36" t="s">
        <v>92</v>
      </c>
      <c r="E44" s="313" t="s">
        <v>81</v>
      </c>
      <c r="F44" s="38" t="s">
        <v>17</v>
      </c>
      <c r="G44" s="38" t="s">
        <v>89</v>
      </c>
      <c r="H44" s="38" t="s">
        <v>56</v>
      </c>
    </row>
    <row r="45" spans="1:8" ht="15" thickTop="1">
      <c r="A45" s="126" t="s">
        <v>282</v>
      </c>
      <c r="B45" s="49" t="str">
        <f>'Zakładka nr 1'!B7</f>
        <v>Gminna Biblioteka Publiczna w Popowie</v>
      </c>
      <c r="C45" s="314"/>
      <c r="D45" s="49"/>
      <c r="E45" s="314"/>
      <c r="F45" s="45"/>
      <c r="G45" s="45"/>
      <c r="H45" s="46"/>
    </row>
    <row r="46" spans="1:8">
      <c r="A46" s="39">
        <v>1</v>
      </c>
      <c r="B46" s="41" t="s">
        <v>106</v>
      </c>
      <c r="C46" s="323"/>
      <c r="D46" s="40" t="s">
        <v>91</v>
      </c>
      <c r="E46" s="315">
        <v>20522.09</v>
      </c>
      <c r="F46" s="47" t="s">
        <v>70</v>
      </c>
      <c r="G46" s="48"/>
      <c r="H46" s="48"/>
    </row>
    <row r="47" spans="1:8">
      <c r="A47" s="39">
        <v>2</v>
      </c>
      <c r="B47" s="41" t="s">
        <v>274</v>
      </c>
      <c r="C47" s="323"/>
      <c r="D47" s="40" t="s">
        <v>91</v>
      </c>
      <c r="E47" s="315">
        <v>585.6</v>
      </c>
      <c r="F47" s="47" t="s">
        <v>70</v>
      </c>
      <c r="G47" s="48"/>
      <c r="H47" s="48"/>
    </row>
    <row r="48" spans="1:8">
      <c r="A48" s="39">
        <v>3</v>
      </c>
      <c r="B48" s="41" t="s">
        <v>107</v>
      </c>
      <c r="C48" s="323"/>
      <c r="D48" s="40" t="s">
        <v>90</v>
      </c>
      <c r="E48" s="315">
        <v>9895</v>
      </c>
      <c r="F48" s="47" t="s">
        <v>70</v>
      </c>
      <c r="G48" s="48"/>
      <c r="H48" s="48"/>
    </row>
    <row r="51" spans="1:8" ht="15.75" thickBot="1">
      <c r="A51"/>
      <c r="B51" s="118" t="s">
        <v>1</v>
      </c>
      <c r="C51" s="119" t="s">
        <v>109</v>
      </c>
    </row>
    <row r="52" spans="1:8" ht="15.75" thickTop="1">
      <c r="A52"/>
      <c r="B52" s="120" t="s">
        <v>106</v>
      </c>
      <c r="C52" s="303">
        <f>E46+E47</f>
        <v>21107.69</v>
      </c>
    </row>
    <row r="53" spans="1:8" ht="15.75" thickBot="1">
      <c r="A53"/>
      <c r="B53" s="122" t="s">
        <v>107</v>
      </c>
      <c r="C53" s="305">
        <f>E48</f>
        <v>9895</v>
      </c>
    </row>
    <row r="54" spans="1:8" ht="14.25" customHeight="1">
      <c r="B54" s="123" t="s">
        <v>26</v>
      </c>
      <c r="C54" s="306">
        <f>SUM(C52:C53)</f>
        <v>31002.69</v>
      </c>
      <c r="E54" s="318"/>
    </row>
    <row r="55" spans="1:8" ht="14.25" customHeight="1">
      <c r="B55" s="141"/>
      <c r="C55" s="309"/>
    </row>
    <row r="56" spans="1:8" ht="14.25" customHeight="1">
      <c r="B56" s="141"/>
      <c r="C56" s="309"/>
    </row>
    <row r="57" spans="1:8" s="37" customFormat="1" ht="46.5" customHeight="1" thickBot="1">
      <c r="A57" s="52" t="s">
        <v>0</v>
      </c>
      <c r="B57" s="36" t="s">
        <v>87</v>
      </c>
      <c r="C57" s="313" t="s">
        <v>88</v>
      </c>
      <c r="D57" s="36" t="s">
        <v>92</v>
      </c>
      <c r="E57" s="313" t="s">
        <v>81</v>
      </c>
      <c r="F57" s="38" t="s">
        <v>17</v>
      </c>
      <c r="G57" s="38" t="s">
        <v>89</v>
      </c>
      <c r="H57" s="38" t="s">
        <v>56</v>
      </c>
    </row>
    <row r="58" spans="1:8" ht="15" thickTop="1">
      <c r="A58" s="126" t="s">
        <v>283</v>
      </c>
      <c r="B58" s="142" t="str">
        <f>'Zakładka nr 1'!B8</f>
        <v>Gminny Klub Dziecięcy TYGRYSEK</v>
      </c>
      <c r="C58" s="314"/>
      <c r="D58" s="49"/>
      <c r="E58" s="314"/>
      <c r="F58" s="45"/>
      <c r="G58" s="45"/>
      <c r="H58" s="46"/>
    </row>
    <row r="59" spans="1:8">
      <c r="A59" s="39">
        <v>1</v>
      </c>
      <c r="B59" s="41" t="s">
        <v>106</v>
      </c>
      <c r="C59" s="323"/>
      <c r="D59" s="40" t="s">
        <v>91</v>
      </c>
      <c r="E59" s="319">
        <v>4750</v>
      </c>
      <c r="F59" s="47" t="s">
        <v>70</v>
      </c>
      <c r="G59" s="48"/>
      <c r="H59" s="48"/>
    </row>
    <row r="60" spans="1:8">
      <c r="A60" s="39">
        <v>2</v>
      </c>
      <c r="B60" s="41" t="s">
        <v>274</v>
      </c>
      <c r="C60" s="323"/>
      <c r="D60" s="40" t="s">
        <v>91</v>
      </c>
      <c r="E60" s="315">
        <v>790</v>
      </c>
      <c r="F60" s="47" t="s">
        <v>70</v>
      </c>
      <c r="G60" s="48"/>
      <c r="H60" s="48"/>
    </row>
    <row r="61" spans="1:8">
      <c r="A61" s="39">
        <v>3</v>
      </c>
      <c r="B61" s="41" t="s">
        <v>107</v>
      </c>
      <c r="C61" s="323"/>
      <c r="D61" s="40" t="s">
        <v>90</v>
      </c>
      <c r="E61" s="315">
        <v>16274</v>
      </c>
      <c r="F61" s="47" t="s">
        <v>70</v>
      </c>
      <c r="G61" s="48"/>
      <c r="H61" s="48"/>
    </row>
    <row r="64" spans="1:8" ht="15.75" thickBot="1">
      <c r="A64"/>
      <c r="B64" s="118" t="s">
        <v>1</v>
      </c>
      <c r="C64" s="119" t="s">
        <v>109</v>
      </c>
    </row>
    <row r="65" spans="1:8" ht="15.75" thickTop="1">
      <c r="A65"/>
      <c r="B65" s="120" t="s">
        <v>106</v>
      </c>
      <c r="C65" s="303">
        <f>E59+E60</f>
        <v>5540</v>
      </c>
    </row>
    <row r="66" spans="1:8" ht="15.75" thickBot="1">
      <c r="A66"/>
      <c r="B66" s="122" t="s">
        <v>107</v>
      </c>
      <c r="C66" s="305">
        <f>E61</f>
        <v>16274</v>
      </c>
    </row>
    <row r="67" spans="1:8" ht="14.25" customHeight="1">
      <c r="B67" s="123" t="s">
        <v>26</v>
      </c>
      <c r="C67" s="306">
        <f>SUM(C65:C66)</f>
        <v>21814</v>
      </c>
    </row>
    <row r="68" spans="1:8" ht="14.25" customHeight="1">
      <c r="B68" s="141"/>
      <c r="C68" s="309"/>
    </row>
    <row r="69" spans="1:8" ht="14.25" customHeight="1">
      <c r="B69" s="141"/>
      <c r="C69" s="309"/>
    </row>
    <row r="70" spans="1:8" s="37" customFormat="1" ht="46.5" customHeight="1" thickBot="1">
      <c r="A70" s="52" t="s">
        <v>0</v>
      </c>
      <c r="B70" s="36" t="s">
        <v>87</v>
      </c>
      <c r="C70" s="313" t="s">
        <v>88</v>
      </c>
      <c r="D70" s="36" t="s">
        <v>92</v>
      </c>
      <c r="E70" s="313" t="s">
        <v>81</v>
      </c>
      <c r="F70" s="38" t="s">
        <v>17</v>
      </c>
      <c r="G70" s="38" t="s">
        <v>89</v>
      </c>
      <c r="H70" s="38" t="s">
        <v>56</v>
      </c>
    </row>
    <row r="71" spans="1:8" ht="15" thickTop="1">
      <c r="A71" s="126" t="s">
        <v>284</v>
      </c>
      <c r="B71" s="49" t="str">
        <f>'Zakładka nr 1'!B10</f>
        <v>Gminny Zespół Szkolno-Przedszkolny nr 1 w Popowie</v>
      </c>
      <c r="C71" s="314"/>
      <c r="D71" s="49"/>
      <c r="E71" s="314"/>
      <c r="F71" s="45"/>
      <c r="G71" s="45"/>
      <c r="H71" s="46"/>
    </row>
    <row r="72" spans="1:8">
      <c r="A72" s="39">
        <v>1</v>
      </c>
      <c r="B72" s="41" t="s">
        <v>106</v>
      </c>
      <c r="C72" s="323"/>
      <c r="D72" s="40" t="s">
        <v>91</v>
      </c>
      <c r="E72" s="320">
        <v>88356</v>
      </c>
      <c r="F72" s="47" t="s">
        <v>70</v>
      </c>
      <c r="G72" s="48"/>
      <c r="H72" s="48"/>
    </row>
    <row r="73" spans="1:8">
      <c r="A73" s="39">
        <v>2</v>
      </c>
      <c r="B73" s="41" t="s">
        <v>107</v>
      </c>
      <c r="C73" s="323"/>
      <c r="D73" s="40" t="s">
        <v>90</v>
      </c>
      <c r="E73" s="321">
        <v>86500</v>
      </c>
      <c r="F73" s="47" t="s">
        <v>70</v>
      </c>
      <c r="G73" s="48"/>
      <c r="H73" s="48"/>
    </row>
    <row r="76" spans="1:8" ht="15.75" thickBot="1">
      <c r="A76"/>
      <c r="B76" s="118" t="s">
        <v>1</v>
      </c>
      <c r="C76" s="119" t="s">
        <v>109</v>
      </c>
    </row>
    <row r="77" spans="1:8" ht="15.75" thickTop="1">
      <c r="A77"/>
      <c r="B77" s="120" t="s">
        <v>106</v>
      </c>
      <c r="C77" s="303">
        <f>E72</f>
        <v>88356</v>
      </c>
    </row>
    <row r="78" spans="1:8" ht="15.75" thickBot="1">
      <c r="A78"/>
      <c r="B78" s="122" t="s">
        <v>107</v>
      </c>
      <c r="C78" s="305">
        <f>E73</f>
        <v>86500</v>
      </c>
    </row>
    <row r="79" spans="1:8" ht="14.25" customHeight="1">
      <c r="B79" s="123" t="s">
        <v>26</v>
      </c>
      <c r="C79" s="306">
        <f>SUM(C77:C78)</f>
        <v>174856</v>
      </c>
    </row>
    <row r="80" spans="1:8" ht="14.25" customHeight="1">
      <c r="B80" s="141"/>
      <c r="C80" s="309"/>
    </row>
    <row r="81" spans="1:8" ht="14.25" customHeight="1">
      <c r="B81" s="141"/>
      <c r="C81" s="309"/>
    </row>
    <row r="82" spans="1:8" s="37" customFormat="1" ht="46.5" customHeight="1" thickBot="1">
      <c r="A82" s="52" t="s">
        <v>0</v>
      </c>
      <c r="B82" s="36" t="s">
        <v>87</v>
      </c>
      <c r="C82" s="313" t="s">
        <v>88</v>
      </c>
      <c r="D82" s="36" t="s">
        <v>92</v>
      </c>
      <c r="E82" s="313" t="s">
        <v>81</v>
      </c>
      <c r="F82" s="38" t="s">
        <v>17</v>
      </c>
      <c r="G82" s="38" t="s">
        <v>89</v>
      </c>
      <c r="H82" s="38" t="s">
        <v>56</v>
      </c>
    </row>
    <row r="83" spans="1:8" ht="15" thickTop="1">
      <c r="A83" s="126" t="s">
        <v>285</v>
      </c>
      <c r="B83" s="49" t="str">
        <f>'Zakładka nr 1'!B11</f>
        <v>Gminny Zespół Szkolno-Przedszkolny nr 2 w Wąsoszu Górnym</v>
      </c>
      <c r="C83" s="314"/>
      <c r="D83" s="49"/>
      <c r="E83" s="314"/>
      <c r="F83" s="45"/>
      <c r="G83" s="45"/>
      <c r="H83" s="46"/>
    </row>
    <row r="84" spans="1:8">
      <c r="A84" s="39">
        <v>1</v>
      </c>
      <c r="B84" s="41" t="s">
        <v>106</v>
      </c>
      <c r="C84" s="323"/>
      <c r="D84" s="40" t="s">
        <v>91</v>
      </c>
      <c r="E84" s="315">
        <v>34255</v>
      </c>
      <c r="F84" s="47" t="s">
        <v>70</v>
      </c>
      <c r="G84" s="48"/>
      <c r="H84" s="48"/>
    </row>
    <row r="85" spans="1:8">
      <c r="A85" s="39">
        <v>2</v>
      </c>
      <c r="B85" s="41" t="s">
        <v>274</v>
      </c>
      <c r="C85" s="323"/>
      <c r="D85" s="40" t="s">
        <v>91</v>
      </c>
      <c r="E85" s="322">
        <v>5773</v>
      </c>
      <c r="F85" s="47" t="s">
        <v>70</v>
      </c>
      <c r="G85" s="48"/>
      <c r="H85" s="48"/>
    </row>
    <row r="86" spans="1:8">
      <c r="A86" s="39">
        <v>3</v>
      </c>
      <c r="B86" s="41" t="s">
        <v>287</v>
      </c>
      <c r="C86" s="323"/>
      <c r="D86" s="40" t="s">
        <v>91</v>
      </c>
      <c r="E86" s="315">
        <v>3455</v>
      </c>
      <c r="F86" s="47" t="s">
        <v>70</v>
      </c>
      <c r="G86" s="48"/>
      <c r="H86" s="48"/>
    </row>
    <row r="87" spans="1:8">
      <c r="A87" s="39">
        <v>4</v>
      </c>
      <c r="B87" s="41" t="s">
        <v>107</v>
      </c>
      <c r="C87" s="323"/>
      <c r="D87" s="40" t="s">
        <v>91</v>
      </c>
      <c r="E87" s="315">
        <v>74158.19</v>
      </c>
      <c r="F87" s="47" t="s">
        <v>70</v>
      </c>
      <c r="G87" s="48"/>
      <c r="H87" s="48"/>
    </row>
    <row r="88" spans="1:8">
      <c r="A88" s="39">
        <v>5</v>
      </c>
      <c r="B88" s="41" t="s">
        <v>288</v>
      </c>
      <c r="C88" s="323"/>
      <c r="D88" s="40" t="s">
        <v>90</v>
      </c>
      <c r="E88" s="315">
        <v>17500</v>
      </c>
      <c r="F88" s="47" t="s">
        <v>70</v>
      </c>
      <c r="G88" s="48"/>
      <c r="H88" s="48"/>
    </row>
    <row r="89" spans="1:8">
      <c r="A89" s="39">
        <v>6</v>
      </c>
      <c r="B89" s="41" t="s">
        <v>289</v>
      </c>
      <c r="C89" s="323"/>
      <c r="D89" s="40" t="s">
        <v>90</v>
      </c>
      <c r="E89" s="315">
        <v>2266</v>
      </c>
      <c r="F89" s="47" t="s">
        <v>70</v>
      </c>
      <c r="G89" s="48"/>
      <c r="H89" s="48"/>
    </row>
    <row r="92" spans="1:8" ht="15.75" thickBot="1">
      <c r="A92"/>
      <c r="B92" s="118" t="s">
        <v>1</v>
      </c>
      <c r="C92" s="119" t="s">
        <v>109</v>
      </c>
    </row>
    <row r="93" spans="1:8" ht="15.75" thickTop="1">
      <c r="A93"/>
      <c r="B93" s="120" t="s">
        <v>106</v>
      </c>
      <c r="C93" s="303">
        <f>E84+E85+E86+E87</f>
        <v>117641.19</v>
      </c>
    </row>
    <row r="94" spans="1:8" ht="15.75" thickBot="1">
      <c r="A94"/>
      <c r="B94" s="122" t="s">
        <v>107</v>
      </c>
      <c r="C94" s="305">
        <f>E88+E89</f>
        <v>19766</v>
      </c>
    </row>
    <row r="95" spans="1:8" ht="14.25" customHeight="1">
      <c r="B95" s="123" t="s">
        <v>26</v>
      </c>
      <c r="C95" s="306">
        <f>SUM(C93:C94)</f>
        <v>137407.19</v>
      </c>
    </row>
    <row r="96" spans="1:8" ht="14.25" customHeight="1">
      <c r="B96" s="141"/>
      <c r="C96" s="309"/>
    </row>
    <row r="97" spans="1:8" ht="14.25" customHeight="1">
      <c r="B97" s="141"/>
      <c r="C97" s="309"/>
    </row>
    <row r="98" spans="1:8" s="37" customFormat="1" ht="46.5" customHeight="1" thickBot="1">
      <c r="A98" s="52" t="s">
        <v>0</v>
      </c>
      <c r="B98" s="36" t="s">
        <v>87</v>
      </c>
      <c r="C98" s="313" t="s">
        <v>88</v>
      </c>
      <c r="D98" s="36" t="s">
        <v>92</v>
      </c>
      <c r="E98" s="313" t="s">
        <v>81</v>
      </c>
      <c r="F98" s="38" t="s">
        <v>17</v>
      </c>
      <c r="G98" s="38" t="s">
        <v>89</v>
      </c>
      <c r="H98" s="38" t="s">
        <v>56</v>
      </c>
    </row>
    <row r="99" spans="1:8" ht="15" thickTop="1">
      <c r="A99" s="126" t="s">
        <v>286</v>
      </c>
      <c r="B99" s="49" t="str">
        <f>'Zakładka nr 1'!B12</f>
        <v>Gminny Zespół Szkolno-Przedszkolny nr 3 w Rębielicach Królewskich</v>
      </c>
      <c r="C99" s="314"/>
      <c r="D99" s="49"/>
      <c r="E99" s="314"/>
      <c r="F99" s="45"/>
      <c r="G99" s="45"/>
      <c r="H99" s="46"/>
    </row>
    <row r="100" spans="1:8">
      <c r="A100" s="39">
        <v>1</v>
      </c>
      <c r="B100" s="41" t="s">
        <v>106</v>
      </c>
      <c r="C100" s="323"/>
      <c r="D100" s="40" t="s">
        <v>91</v>
      </c>
      <c r="E100" s="315">
        <v>84929.56</v>
      </c>
      <c r="F100" s="47" t="s">
        <v>70</v>
      </c>
      <c r="G100" s="48"/>
      <c r="H100" s="48"/>
    </row>
    <row r="101" spans="1:8">
      <c r="A101" s="39">
        <v>2</v>
      </c>
      <c r="B101" s="41" t="s">
        <v>274</v>
      </c>
      <c r="C101" s="323"/>
      <c r="D101" s="40" t="s">
        <v>91</v>
      </c>
      <c r="E101" s="315">
        <v>12834.97</v>
      </c>
      <c r="F101" s="47" t="s">
        <v>70</v>
      </c>
      <c r="G101" s="48"/>
      <c r="H101" s="48"/>
    </row>
    <row r="102" spans="1:8">
      <c r="A102" s="39">
        <v>3</v>
      </c>
      <c r="B102" s="41" t="s">
        <v>290</v>
      </c>
      <c r="C102" s="323"/>
      <c r="D102" s="40" t="s">
        <v>90</v>
      </c>
      <c r="E102" s="315">
        <v>37450.9</v>
      </c>
      <c r="F102" s="47" t="s">
        <v>70</v>
      </c>
      <c r="G102" s="48"/>
      <c r="H102" s="48"/>
    </row>
    <row r="103" spans="1:8">
      <c r="A103" s="39">
        <v>4</v>
      </c>
      <c r="B103" s="41" t="s">
        <v>411</v>
      </c>
      <c r="C103" s="323"/>
      <c r="D103" s="40" t="s">
        <v>91</v>
      </c>
      <c r="E103" s="315">
        <v>25167.599999999999</v>
      </c>
      <c r="F103" s="47" t="s">
        <v>70</v>
      </c>
      <c r="G103" s="48"/>
      <c r="H103" s="48"/>
    </row>
    <row r="104" spans="1:8">
      <c r="A104" s="39">
        <v>5</v>
      </c>
      <c r="B104" s="41" t="s">
        <v>107</v>
      </c>
      <c r="C104" s="323"/>
      <c r="D104" s="40" t="s">
        <v>90</v>
      </c>
      <c r="E104" s="315">
        <v>19365.060000000001</v>
      </c>
      <c r="F104" s="47" t="s">
        <v>70</v>
      </c>
      <c r="G104" s="48"/>
      <c r="H104" s="48"/>
    </row>
    <row r="107" spans="1:8" ht="15.75" thickBot="1">
      <c r="A107"/>
      <c r="B107" s="118" t="s">
        <v>1</v>
      </c>
      <c r="C107" s="119" t="s">
        <v>109</v>
      </c>
    </row>
    <row r="108" spans="1:8" ht="15.75" thickTop="1">
      <c r="A108"/>
      <c r="B108" s="120" t="s">
        <v>106</v>
      </c>
      <c r="C108" s="303">
        <f>SUM(E100:E103)</f>
        <v>160383.03</v>
      </c>
    </row>
    <row r="109" spans="1:8" ht="15.75" thickBot="1">
      <c r="A109"/>
      <c r="B109" s="122" t="s">
        <v>107</v>
      </c>
      <c r="C109" s="305">
        <f>E104</f>
        <v>19365.060000000001</v>
      </c>
    </row>
    <row r="110" spans="1:8" ht="14.25" customHeight="1">
      <c r="B110" s="123" t="s">
        <v>26</v>
      </c>
      <c r="C110" s="306">
        <f>SUM(C108:C109)</f>
        <v>179748.09</v>
      </c>
    </row>
    <row r="111" spans="1:8" ht="14.25" customHeight="1">
      <c r="B111" s="141"/>
      <c r="C111" s="309"/>
    </row>
    <row r="112" spans="1:8" ht="14.25" customHeight="1">
      <c r="B112" s="141"/>
      <c r="C112" s="309"/>
    </row>
    <row r="113" spans="1:8" s="37" customFormat="1" ht="46.5" customHeight="1" thickBot="1">
      <c r="A113" s="52" t="s">
        <v>0</v>
      </c>
      <c r="B113" s="36" t="s">
        <v>87</v>
      </c>
      <c r="C113" s="313" t="s">
        <v>88</v>
      </c>
      <c r="D113" s="36" t="s">
        <v>92</v>
      </c>
      <c r="E113" s="313" t="s">
        <v>81</v>
      </c>
      <c r="F113" s="38" t="s">
        <v>17</v>
      </c>
      <c r="G113" s="38" t="s">
        <v>89</v>
      </c>
      <c r="H113" s="38" t="s">
        <v>56</v>
      </c>
    </row>
    <row r="114" spans="1:8" ht="15" thickTop="1">
      <c r="A114" s="126" t="s">
        <v>409</v>
      </c>
      <c r="B114" s="49" t="str">
        <f>'Zakładka nr 1'!B13</f>
        <v>Gminny Zespół Szkolno-Przedszkolny nr 4 w Więckach</v>
      </c>
      <c r="C114" s="314"/>
      <c r="D114" s="49"/>
      <c r="E114" s="314"/>
      <c r="F114" s="45"/>
      <c r="G114" s="45"/>
      <c r="H114" s="46"/>
    </row>
    <row r="115" spans="1:8">
      <c r="A115" s="39">
        <v>1</v>
      </c>
      <c r="B115" s="41" t="s">
        <v>106</v>
      </c>
      <c r="C115" s="323"/>
      <c r="D115" s="40" t="s">
        <v>91</v>
      </c>
      <c r="E115" s="315">
        <v>90936.27</v>
      </c>
      <c r="F115" s="47" t="s">
        <v>70</v>
      </c>
      <c r="G115" s="48"/>
      <c r="H115" s="48"/>
    </row>
    <row r="116" spans="1:8">
      <c r="A116" s="39">
        <v>2</v>
      </c>
      <c r="B116" s="41" t="s">
        <v>274</v>
      </c>
      <c r="C116" s="323"/>
      <c r="D116" s="40" t="s">
        <v>91</v>
      </c>
      <c r="E116" s="315">
        <v>2529</v>
      </c>
      <c r="F116" s="47" t="s">
        <v>70</v>
      </c>
      <c r="G116" s="48"/>
      <c r="H116" s="48"/>
    </row>
    <row r="117" spans="1:8">
      <c r="A117" s="39">
        <v>3</v>
      </c>
      <c r="B117" s="41" t="s">
        <v>107</v>
      </c>
      <c r="C117" s="323"/>
      <c r="D117" s="40" t="s">
        <v>90</v>
      </c>
      <c r="E117" s="315">
        <v>40112.5</v>
      </c>
      <c r="F117" s="47" t="s">
        <v>70</v>
      </c>
      <c r="G117" s="48"/>
      <c r="H117" s="48"/>
    </row>
    <row r="118" spans="1:8">
      <c r="A118" s="39">
        <v>4</v>
      </c>
      <c r="B118" s="41" t="s">
        <v>289</v>
      </c>
      <c r="C118" s="323"/>
      <c r="D118" s="40" t="s">
        <v>90</v>
      </c>
      <c r="E118" s="315">
        <v>1850</v>
      </c>
      <c r="F118" s="47" t="s">
        <v>70</v>
      </c>
      <c r="G118" s="48"/>
      <c r="H118" s="48"/>
    </row>
    <row r="121" spans="1:8" ht="15.75" thickBot="1">
      <c r="A121"/>
      <c r="B121" s="118" t="s">
        <v>1</v>
      </c>
      <c r="C121" s="119" t="s">
        <v>109</v>
      </c>
    </row>
    <row r="122" spans="1:8" ht="15.75" thickTop="1">
      <c r="A122"/>
      <c r="B122" s="120" t="s">
        <v>106</v>
      </c>
      <c r="C122" s="303">
        <f>E115+E116</f>
        <v>93465.27</v>
      </c>
    </row>
    <row r="123" spans="1:8" ht="15.75" thickBot="1">
      <c r="A123"/>
      <c r="B123" s="122" t="s">
        <v>107</v>
      </c>
      <c r="C123" s="305">
        <f>E117+E118</f>
        <v>41962.5</v>
      </c>
    </row>
    <row r="124" spans="1:8" ht="14.25" customHeight="1">
      <c r="B124" s="123" t="s">
        <v>26</v>
      </c>
      <c r="C124" s="306">
        <f>SUM(C122:C123)</f>
        <v>135427.77000000002</v>
      </c>
    </row>
    <row r="125" spans="1:8" ht="14.25" customHeight="1">
      <c r="B125" s="141"/>
      <c r="C125" s="309"/>
    </row>
    <row r="126" spans="1:8" ht="14.25" customHeight="1">
      <c r="B126" s="141"/>
      <c r="C126" s="309"/>
    </row>
    <row r="127" spans="1:8" s="37" customFormat="1" ht="46.5" customHeight="1" thickBot="1">
      <c r="A127" s="52" t="s">
        <v>0</v>
      </c>
      <c r="B127" s="36" t="s">
        <v>87</v>
      </c>
      <c r="C127" s="313" t="s">
        <v>88</v>
      </c>
      <c r="D127" s="36" t="s">
        <v>92</v>
      </c>
      <c r="E127" s="313" t="s">
        <v>81</v>
      </c>
      <c r="F127" s="38" t="s">
        <v>17</v>
      </c>
      <c r="G127" s="38" t="s">
        <v>89</v>
      </c>
      <c r="H127" s="38" t="s">
        <v>56</v>
      </c>
    </row>
    <row r="128" spans="1:8" ht="15" thickTop="1">
      <c r="A128" s="126" t="s">
        <v>410</v>
      </c>
      <c r="B128" s="49" t="str">
        <f>'Zakładka nr 1'!B14</f>
        <v>Gminny Zespół Szkolno- Przedszkolny nr 5 w Zawadach</v>
      </c>
      <c r="C128" s="314"/>
      <c r="D128" s="49"/>
      <c r="E128" s="314"/>
      <c r="F128" s="45"/>
      <c r="G128" s="45"/>
      <c r="H128" s="46"/>
    </row>
    <row r="129" spans="1:8">
      <c r="A129" s="39">
        <v>1</v>
      </c>
      <c r="B129" s="41" t="s">
        <v>106</v>
      </c>
      <c r="C129" s="323"/>
      <c r="D129" s="40" t="s">
        <v>91</v>
      </c>
      <c r="E129" s="315">
        <v>44607</v>
      </c>
      <c r="F129" s="47" t="s">
        <v>70</v>
      </c>
      <c r="G129" s="48"/>
      <c r="H129" s="48"/>
    </row>
    <row r="130" spans="1:8">
      <c r="A130" s="39">
        <v>2</v>
      </c>
      <c r="B130" s="41" t="s">
        <v>274</v>
      </c>
      <c r="C130" s="323"/>
      <c r="D130" s="40" t="s">
        <v>91</v>
      </c>
      <c r="E130" s="315">
        <v>8422</v>
      </c>
      <c r="F130" s="47"/>
      <c r="G130" s="48"/>
      <c r="H130" s="48"/>
    </row>
    <row r="131" spans="1:8">
      <c r="A131" s="39">
        <v>3</v>
      </c>
      <c r="B131" s="41" t="s">
        <v>291</v>
      </c>
      <c r="C131" s="323"/>
      <c r="D131" s="40" t="s">
        <v>91</v>
      </c>
      <c r="E131" s="315">
        <v>18000</v>
      </c>
      <c r="F131" s="47"/>
      <c r="G131" s="48"/>
      <c r="H131" s="48"/>
    </row>
    <row r="132" spans="1:8">
      <c r="A132" s="39">
        <v>4</v>
      </c>
      <c r="B132" s="41" t="s">
        <v>107</v>
      </c>
      <c r="C132" s="323"/>
      <c r="D132" s="40" t="s">
        <v>90</v>
      </c>
      <c r="E132" s="315">
        <v>50000</v>
      </c>
      <c r="F132" s="47"/>
      <c r="G132" s="48"/>
      <c r="H132" s="48"/>
    </row>
    <row r="133" spans="1:8">
      <c r="A133" s="39">
        <v>5</v>
      </c>
      <c r="B133" s="41" t="s">
        <v>289</v>
      </c>
      <c r="C133" s="323"/>
      <c r="D133" s="40" t="s">
        <v>91</v>
      </c>
      <c r="E133" s="315">
        <v>4918</v>
      </c>
      <c r="F133" s="47" t="s">
        <v>70</v>
      </c>
      <c r="G133" s="48"/>
      <c r="H133" s="48"/>
    </row>
    <row r="134" spans="1:8">
      <c r="A134" s="39">
        <v>6</v>
      </c>
      <c r="B134" s="41" t="s">
        <v>292</v>
      </c>
      <c r="C134" s="323"/>
      <c r="D134" s="40" t="s">
        <v>90</v>
      </c>
      <c r="E134" s="315">
        <v>3000</v>
      </c>
      <c r="F134" s="47" t="s">
        <v>70</v>
      </c>
      <c r="G134" s="48"/>
      <c r="H134" s="48"/>
    </row>
    <row r="135" spans="1:8">
      <c r="A135" s="39">
        <v>7</v>
      </c>
      <c r="B135" s="41" t="s">
        <v>290</v>
      </c>
      <c r="C135" s="323"/>
      <c r="D135" s="40" t="s">
        <v>90</v>
      </c>
      <c r="E135" s="315">
        <v>20000</v>
      </c>
      <c r="F135" s="47" t="s">
        <v>70</v>
      </c>
      <c r="G135" s="48"/>
      <c r="H135" s="48"/>
    </row>
    <row r="138" spans="1:8" ht="15.75" thickBot="1">
      <c r="A138"/>
      <c r="B138" s="118" t="s">
        <v>1</v>
      </c>
      <c r="C138" s="119" t="s">
        <v>109</v>
      </c>
    </row>
    <row r="139" spans="1:8" ht="15.75" thickTop="1">
      <c r="A139"/>
      <c r="B139" s="120" t="s">
        <v>106</v>
      </c>
      <c r="C139" s="303">
        <f>SUM(E129:E131,E133)</f>
        <v>75947</v>
      </c>
    </row>
    <row r="140" spans="1:8" ht="15.75" thickBot="1">
      <c r="A140"/>
      <c r="B140" s="122" t="s">
        <v>107</v>
      </c>
      <c r="C140" s="305">
        <f>SUM(E132,E134,E135)</f>
        <v>73000</v>
      </c>
    </row>
    <row r="141" spans="1:8" ht="14.25" customHeight="1">
      <c r="B141" s="123" t="s">
        <v>26</v>
      </c>
      <c r="C141" s="306">
        <f>SUM(C139:C140)</f>
        <v>148947</v>
      </c>
    </row>
    <row r="142" spans="1:8" ht="14.25" customHeight="1">
      <c r="B142" s="141"/>
      <c r="C142" s="309"/>
    </row>
    <row r="143" spans="1:8" ht="14.25" customHeight="1">
      <c r="B143" s="141"/>
      <c r="C143" s="309"/>
    </row>
    <row r="144" spans="1:8" ht="15" thickBot="1"/>
    <row r="145" spans="2:3">
      <c r="B145" s="373" t="s">
        <v>424</v>
      </c>
      <c r="C145" s="374"/>
    </row>
    <row r="146" spans="2:3" ht="15" thickBot="1">
      <c r="B146" s="290" t="s">
        <v>1</v>
      </c>
      <c r="C146" s="291" t="s">
        <v>109</v>
      </c>
    </row>
    <row r="147" spans="2:3" ht="15" thickTop="1">
      <c r="B147" s="292" t="s">
        <v>106</v>
      </c>
      <c r="C147" s="311">
        <f>SUM(C14,C26,C39,C52,C65,C77,C93,C108,C122,C139)</f>
        <v>1006371.06</v>
      </c>
    </row>
    <row r="148" spans="2:3" ht="15" thickBot="1">
      <c r="B148" s="294" t="s">
        <v>107</v>
      </c>
      <c r="C148" s="311">
        <f>SUM(C15,C27,C40,C53,C66,C78,C94,C109,C123,C140)</f>
        <v>569763.60000000009</v>
      </c>
    </row>
    <row r="149" spans="2:3" ht="15" thickBot="1">
      <c r="B149" s="295" t="s">
        <v>26</v>
      </c>
      <c r="C149" s="312">
        <f>SUM(C147:C148)</f>
        <v>1576134.6600000001</v>
      </c>
    </row>
  </sheetData>
  <mergeCells count="1">
    <mergeCell ref="B145:C145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115" zoomScaleNormal="115" workbookViewId="0">
      <pane ySplit="2" topLeftCell="A3" activePane="bottomLeft" state="frozen"/>
      <selection pane="bottomLeft" activeCell="D17" sqref="D17"/>
    </sheetView>
  </sheetViews>
  <sheetFormatPr defaultRowHeight="14.25"/>
  <cols>
    <col min="1" max="1" width="4.5703125" style="11" customWidth="1"/>
    <col min="2" max="2" width="13.42578125" style="11" customWidth="1"/>
    <col min="3" max="3" width="21" style="11" customWidth="1"/>
    <col min="4" max="4" width="25.42578125" style="11" customWidth="1"/>
    <col min="5" max="5" width="24.85546875" style="11" customWidth="1"/>
    <col min="6" max="6" width="15.42578125" style="11" customWidth="1"/>
    <col min="7" max="7" width="11.28515625" style="11" customWidth="1"/>
    <col min="8" max="8" width="11.140625" style="11" customWidth="1"/>
    <col min="9" max="9" width="14.42578125" style="11" customWidth="1"/>
    <col min="10" max="10" width="9" style="11" customWidth="1"/>
    <col min="11" max="11" width="10.5703125" style="11" customWidth="1"/>
    <col min="12" max="12" width="28.42578125" style="11" customWidth="1"/>
    <col min="13" max="14" width="28.140625" style="11" customWidth="1"/>
    <col min="15" max="15" width="14.140625" style="11" customWidth="1"/>
    <col min="16" max="17" width="16.85546875" style="11" customWidth="1"/>
    <col min="18" max="18" width="14.140625" style="11" customWidth="1"/>
    <col min="19" max="21" width="16.85546875" style="11" customWidth="1"/>
    <col min="22" max="22" width="58.7109375" style="11" customWidth="1"/>
    <col min="23" max="16384" width="9.140625" style="11"/>
  </cols>
  <sheetData>
    <row r="1" spans="1:22" s="10" customFormat="1" ht="16.5" customHeight="1">
      <c r="A1" s="128"/>
      <c r="B1" s="129" t="s">
        <v>117</v>
      </c>
      <c r="C1" s="130"/>
      <c r="D1" s="131"/>
      <c r="E1"/>
      <c r="F1"/>
      <c r="G1"/>
      <c r="H1"/>
      <c r="I1"/>
      <c r="J1"/>
      <c r="K1"/>
      <c r="L1"/>
      <c r="M1"/>
      <c r="N1"/>
      <c r="O1" s="375" t="s">
        <v>94</v>
      </c>
      <c r="P1" s="376"/>
      <c r="Q1" s="377"/>
      <c r="R1" s="375" t="s">
        <v>95</v>
      </c>
      <c r="S1" s="376"/>
      <c r="T1" s="376"/>
      <c r="U1" s="377"/>
      <c r="V1" s="116" t="s">
        <v>96</v>
      </c>
    </row>
    <row r="2" spans="1:22" s="14" customFormat="1" ht="39" thickBot="1">
      <c r="A2" s="52" t="s">
        <v>0</v>
      </c>
      <c r="B2" s="36" t="s">
        <v>8</v>
      </c>
      <c r="C2" s="36" t="s">
        <v>3</v>
      </c>
      <c r="D2" s="36" t="s">
        <v>11</v>
      </c>
      <c r="E2" s="36" t="s">
        <v>7</v>
      </c>
      <c r="F2" s="36" t="s">
        <v>99</v>
      </c>
      <c r="G2" s="36" t="s">
        <v>12</v>
      </c>
      <c r="H2" s="36" t="s">
        <v>10</v>
      </c>
      <c r="I2" s="36" t="s">
        <v>13</v>
      </c>
      <c r="J2" s="36" t="s">
        <v>14</v>
      </c>
      <c r="K2" s="36" t="s">
        <v>2</v>
      </c>
      <c r="L2" s="36" t="s">
        <v>15</v>
      </c>
      <c r="M2" s="36" t="s">
        <v>104</v>
      </c>
      <c r="N2" s="36" t="s">
        <v>5</v>
      </c>
      <c r="O2" s="117" t="s">
        <v>98</v>
      </c>
      <c r="P2" s="117" t="s">
        <v>42</v>
      </c>
      <c r="Q2" s="117" t="s">
        <v>43</v>
      </c>
      <c r="R2" s="117" t="s">
        <v>98</v>
      </c>
      <c r="S2" s="117" t="s">
        <v>97</v>
      </c>
      <c r="T2" s="117" t="s">
        <v>42</v>
      </c>
      <c r="U2" s="117" t="s">
        <v>43</v>
      </c>
      <c r="V2" s="132"/>
    </row>
    <row r="3" spans="1:22" s="6" customFormat="1" ht="14.25" customHeight="1" thickTop="1">
      <c r="A3" s="127" t="s">
        <v>206</v>
      </c>
      <c r="B3" s="143" t="str">
        <f>'Zakładka nr 1'!B3</f>
        <v>Gmina Popów</v>
      </c>
      <c r="C3" s="65"/>
      <c r="D3" s="65"/>
      <c r="E3" s="78"/>
      <c r="F3" s="65"/>
      <c r="G3" s="65"/>
      <c r="H3" s="65"/>
      <c r="I3" s="65"/>
      <c r="J3" s="65"/>
      <c r="K3" s="65"/>
      <c r="L3" s="65"/>
      <c r="M3" s="78"/>
      <c r="N3" s="78"/>
      <c r="O3" s="65"/>
      <c r="P3" s="65"/>
      <c r="Q3" s="65"/>
      <c r="R3" s="65"/>
      <c r="S3" s="65"/>
      <c r="T3" s="65"/>
      <c r="U3" s="65"/>
      <c r="V3" s="66"/>
    </row>
    <row r="4" spans="1:22" s="100" customFormat="1" ht="12.75">
      <c r="A4" s="168">
        <v>1</v>
      </c>
      <c r="B4" s="113" t="s">
        <v>297</v>
      </c>
      <c r="C4" s="113" t="s">
        <v>320</v>
      </c>
      <c r="D4" s="113" t="s">
        <v>341</v>
      </c>
      <c r="E4" s="113" t="s">
        <v>359</v>
      </c>
      <c r="F4" s="110">
        <v>2018</v>
      </c>
      <c r="G4" s="111" t="s">
        <v>344</v>
      </c>
      <c r="H4" s="111"/>
      <c r="I4" s="111">
        <v>339</v>
      </c>
      <c r="J4" s="111"/>
      <c r="K4" s="111" t="s">
        <v>344</v>
      </c>
      <c r="L4" s="113" t="s">
        <v>368</v>
      </c>
      <c r="M4" s="113" t="s">
        <v>293</v>
      </c>
      <c r="N4" s="113" t="s">
        <v>293</v>
      </c>
      <c r="O4" s="77" t="s">
        <v>419</v>
      </c>
      <c r="P4" s="112">
        <v>44365</v>
      </c>
      <c r="Q4" s="112">
        <v>44729</v>
      </c>
      <c r="R4" s="77" t="s">
        <v>344</v>
      </c>
      <c r="S4" s="114" t="s">
        <v>344</v>
      </c>
      <c r="T4" s="241" t="s">
        <v>344</v>
      </c>
      <c r="U4" s="241" t="s">
        <v>344</v>
      </c>
      <c r="V4" s="113"/>
    </row>
    <row r="5" spans="1:22" s="100" customFormat="1" ht="12.75">
      <c r="A5" s="168">
        <v>2</v>
      </c>
      <c r="B5" s="113" t="s">
        <v>298</v>
      </c>
      <c r="C5" s="113" t="s">
        <v>321</v>
      </c>
      <c r="D5" s="113" t="s">
        <v>342</v>
      </c>
      <c r="E5" s="113" t="s">
        <v>360</v>
      </c>
      <c r="F5" s="110">
        <v>1981</v>
      </c>
      <c r="G5" s="111">
        <v>6842</v>
      </c>
      <c r="H5" s="111"/>
      <c r="I5" s="111" t="s">
        <v>344</v>
      </c>
      <c r="J5" s="111"/>
      <c r="K5" s="111" t="s">
        <v>344</v>
      </c>
      <c r="L5" s="113" t="s">
        <v>369</v>
      </c>
      <c r="M5" s="113" t="s">
        <v>293</v>
      </c>
      <c r="N5" s="113" t="s">
        <v>293</v>
      </c>
      <c r="O5" s="77" t="s">
        <v>419</v>
      </c>
      <c r="P5" s="112">
        <v>44365</v>
      </c>
      <c r="Q5" s="112">
        <v>44729</v>
      </c>
      <c r="R5" s="77" t="s">
        <v>419</v>
      </c>
      <c r="S5" s="114">
        <v>10000</v>
      </c>
      <c r="T5" s="112">
        <v>44365</v>
      </c>
      <c r="U5" s="112">
        <v>44729</v>
      </c>
      <c r="V5" s="113"/>
    </row>
    <row r="6" spans="1:22" s="100" customFormat="1" ht="12.75">
      <c r="A6" s="168">
        <v>3</v>
      </c>
      <c r="B6" s="113" t="s">
        <v>299</v>
      </c>
      <c r="C6" s="113" t="s">
        <v>320</v>
      </c>
      <c r="D6" s="113" t="s">
        <v>341</v>
      </c>
      <c r="E6" s="113" t="s">
        <v>359</v>
      </c>
      <c r="F6" s="110">
        <v>2018</v>
      </c>
      <c r="G6" s="111" t="s">
        <v>344</v>
      </c>
      <c r="H6" s="111"/>
      <c r="I6" s="111">
        <v>612</v>
      </c>
      <c r="J6" s="111"/>
      <c r="K6" s="111" t="s">
        <v>344</v>
      </c>
      <c r="L6" s="113" t="s">
        <v>370</v>
      </c>
      <c r="M6" s="113" t="s">
        <v>293</v>
      </c>
      <c r="N6" s="113" t="s">
        <v>293</v>
      </c>
      <c r="O6" s="77" t="s">
        <v>419</v>
      </c>
      <c r="P6" s="112">
        <v>44365</v>
      </c>
      <c r="Q6" s="112">
        <v>44729</v>
      </c>
      <c r="R6" s="77" t="s">
        <v>344</v>
      </c>
      <c r="S6" s="241" t="s">
        <v>344</v>
      </c>
      <c r="T6" s="241" t="s">
        <v>344</v>
      </c>
      <c r="U6" s="241" t="s">
        <v>344</v>
      </c>
      <c r="V6" s="113"/>
    </row>
    <row r="7" spans="1:22" s="100" customFormat="1" ht="12.75">
      <c r="A7" s="168">
        <v>4</v>
      </c>
      <c r="B7" s="113" t="s">
        <v>300</v>
      </c>
      <c r="C7" s="113" t="s">
        <v>322</v>
      </c>
      <c r="D7" s="113" t="s">
        <v>343</v>
      </c>
      <c r="E7" s="113" t="s">
        <v>361</v>
      </c>
      <c r="F7" s="110">
        <v>2016</v>
      </c>
      <c r="G7" s="111">
        <v>4400</v>
      </c>
      <c r="H7" s="111"/>
      <c r="I7" s="111" t="s">
        <v>344</v>
      </c>
      <c r="J7" s="111"/>
      <c r="K7" s="111">
        <v>1</v>
      </c>
      <c r="L7" s="113" t="s">
        <v>371</v>
      </c>
      <c r="M7" s="113" t="s">
        <v>293</v>
      </c>
      <c r="N7" s="113" t="s">
        <v>293</v>
      </c>
      <c r="O7" s="77" t="s">
        <v>419</v>
      </c>
      <c r="P7" s="112">
        <v>44365</v>
      </c>
      <c r="Q7" s="112">
        <v>44729</v>
      </c>
      <c r="R7" s="77" t="s">
        <v>419</v>
      </c>
      <c r="S7" s="241">
        <v>10000</v>
      </c>
      <c r="T7" s="112">
        <v>44365</v>
      </c>
      <c r="U7" s="112">
        <v>44729</v>
      </c>
      <c r="V7" s="113"/>
    </row>
    <row r="8" spans="1:22" s="100" customFormat="1" ht="12.75">
      <c r="A8" s="168">
        <v>5</v>
      </c>
      <c r="B8" s="113" t="s">
        <v>301</v>
      </c>
      <c r="C8" s="113" t="s">
        <v>323</v>
      </c>
      <c r="D8" s="113" t="s">
        <v>344</v>
      </c>
      <c r="E8" s="113" t="s">
        <v>360</v>
      </c>
      <c r="F8" s="110">
        <v>2003</v>
      </c>
      <c r="G8" s="111">
        <v>2417</v>
      </c>
      <c r="H8" s="111"/>
      <c r="I8" s="111">
        <v>840</v>
      </c>
      <c r="J8" s="111"/>
      <c r="K8" s="111">
        <v>6</v>
      </c>
      <c r="L8" s="113" t="s">
        <v>372</v>
      </c>
      <c r="M8" s="113" t="s">
        <v>293</v>
      </c>
      <c r="N8" s="113" t="s">
        <v>293</v>
      </c>
      <c r="O8" s="77" t="s">
        <v>419</v>
      </c>
      <c r="P8" s="112">
        <v>44365</v>
      </c>
      <c r="Q8" s="112">
        <v>44729</v>
      </c>
      <c r="R8" s="77" t="s">
        <v>419</v>
      </c>
      <c r="S8" s="241">
        <v>10000</v>
      </c>
      <c r="T8" s="112">
        <v>44365</v>
      </c>
      <c r="U8" s="112">
        <v>44729</v>
      </c>
      <c r="V8" s="113"/>
    </row>
    <row r="9" spans="1:22" s="100" customFormat="1" ht="12.75">
      <c r="A9" s="168">
        <v>6</v>
      </c>
      <c r="B9" s="113" t="s">
        <v>302</v>
      </c>
      <c r="C9" s="113" t="s">
        <v>324</v>
      </c>
      <c r="D9" s="113" t="s">
        <v>344</v>
      </c>
      <c r="E9" s="113" t="s">
        <v>362</v>
      </c>
      <c r="F9" s="110">
        <v>2018</v>
      </c>
      <c r="G9" s="111" t="s">
        <v>344</v>
      </c>
      <c r="H9" s="111"/>
      <c r="I9" s="111">
        <v>2520</v>
      </c>
      <c r="J9" s="111"/>
      <c r="K9" s="111" t="s">
        <v>344</v>
      </c>
      <c r="L9" s="113" t="s">
        <v>373</v>
      </c>
      <c r="M9" s="113" t="s">
        <v>293</v>
      </c>
      <c r="N9" s="113" t="s">
        <v>293</v>
      </c>
      <c r="O9" s="77" t="s">
        <v>419</v>
      </c>
      <c r="P9" s="112">
        <v>44365</v>
      </c>
      <c r="Q9" s="112">
        <v>44729</v>
      </c>
      <c r="R9" s="77" t="s">
        <v>344</v>
      </c>
      <c r="S9" s="241" t="s">
        <v>344</v>
      </c>
      <c r="T9" s="241" t="s">
        <v>344</v>
      </c>
      <c r="U9" s="241" t="s">
        <v>344</v>
      </c>
      <c r="V9" s="113"/>
    </row>
    <row r="10" spans="1:22" s="100" customFormat="1" ht="12.75">
      <c r="A10" s="168">
        <v>7</v>
      </c>
      <c r="B10" s="113" t="s">
        <v>303</v>
      </c>
      <c r="C10" s="113" t="s">
        <v>325</v>
      </c>
      <c r="D10" s="113" t="s">
        <v>345</v>
      </c>
      <c r="E10" s="113" t="s">
        <v>360</v>
      </c>
      <c r="F10" s="110">
        <v>1995</v>
      </c>
      <c r="G10" s="111">
        <v>5958</v>
      </c>
      <c r="H10" s="111"/>
      <c r="I10" s="111" t="s">
        <v>344</v>
      </c>
      <c r="J10" s="111"/>
      <c r="K10" s="111">
        <v>6</v>
      </c>
      <c r="L10" s="113" t="s">
        <v>374</v>
      </c>
      <c r="M10" s="113" t="s">
        <v>293</v>
      </c>
      <c r="N10" s="113" t="s">
        <v>293</v>
      </c>
      <c r="O10" s="77" t="s">
        <v>419</v>
      </c>
      <c r="P10" s="112">
        <v>44365</v>
      </c>
      <c r="Q10" s="112">
        <v>44729</v>
      </c>
      <c r="R10" s="77" t="s">
        <v>419</v>
      </c>
      <c r="S10" s="241">
        <v>10000</v>
      </c>
      <c r="T10" s="112">
        <v>44365</v>
      </c>
      <c r="U10" s="112">
        <v>44729</v>
      </c>
      <c r="V10" s="113"/>
    </row>
    <row r="11" spans="1:22" s="100" customFormat="1" ht="12.75">
      <c r="A11" s="168">
        <v>8</v>
      </c>
      <c r="B11" s="113" t="s">
        <v>304</v>
      </c>
      <c r="C11" s="113" t="s">
        <v>326</v>
      </c>
      <c r="D11" s="113" t="s">
        <v>346</v>
      </c>
      <c r="E11" s="113" t="s">
        <v>363</v>
      </c>
      <c r="F11" s="110">
        <v>2017</v>
      </c>
      <c r="G11" s="111" t="s">
        <v>344</v>
      </c>
      <c r="H11" s="111"/>
      <c r="I11" s="111">
        <v>6500</v>
      </c>
      <c r="J11" s="111"/>
      <c r="K11" s="111" t="s">
        <v>344</v>
      </c>
      <c r="L11" s="113" t="s">
        <v>375</v>
      </c>
      <c r="M11" s="113" t="s">
        <v>293</v>
      </c>
      <c r="N11" s="113" t="s">
        <v>293</v>
      </c>
      <c r="O11" s="77" t="s">
        <v>419</v>
      </c>
      <c r="P11" s="112">
        <v>44365</v>
      </c>
      <c r="Q11" s="112">
        <v>44729</v>
      </c>
      <c r="R11" s="77" t="s">
        <v>344</v>
      </c>
      <c r="S11" s="241" t="s">
        <v>344</v>
      </c>
      <c r="T11" s="241" t="s">
        <v>344</v>
      </c>
      <c r="U11" s="241" t="s">
        <v>344</v>
      </c>
      <c r="V11" s="113"/>
    </row>
    <row r="12" spans="1:22" s="100" customFormat="1" ht="12.75">
      <c r="A12" s="168">
        <v>9</v>
      </c>
      <c r="B12" s="113" t="s">
        <v>305</v>
      </c>
      <c r="C12" s="113" t="s">
        <v>327</v>
      </c>
      <c r="D12" s="113" t="s">
        <v>347</v>
      </c>
      <c r="E12" s="113" t="s">
        <v>364</v>
      </c>
      <c r="F12" s="110">
        <v>2020</v>
      </c>
      <c r="G12" s="111" t="s">
        <v>344</v>
      </c>
      <c r="H12" s="111"/>
      <c r="I12" s="111">
        <v>4000</v>
      </c>
      <c r="J12" s="111"/>
      <c r="K12" s="111" t="s">
        <v>344</v>
      </c>
      <c r="L12" s="113" t="s">
        <v>376</v>
      </c>
      <c r="M12" s="113" t="s">
        <v>293</v>
      </c>
      <c r="N12" s="113" t="s">
        <v>293</v>
      </c>
      <c r="O12" s="77" t="s">
        <v>419</v>
      </c>
      <c r="P12" s="112">
        <v>44365</v>
      </c>
      <c r="Q12" s="112">
        <v>44729</v>
      </c>
      <c r="R12" s="77" t="s">
        <v>344</v>
      </c>
      <c r="S12" s="241" t="s">
        <v>344</v>
      </c>
      <c r="T12" s="241" t="s">
        <v>344</v>
      </c>
      <c r="U12" s="241" t="s">
        <v>344</v>
      </c>
      <c r="V12" s="113"/>
    </row>
    <row r="13" spans="1:22" s="100" customFormat="1" ht="12.75">
      <c r="A13" s="168">
        <v>10</v>
      </c>
      <c r="B13" s="113" t="s">
        <v>306</v>
      </c>
      <c r="C13" s="113" t="s">
        <v>328</v>
      </c>
      <c r="D13" s="113" t="s">
        <v>348</v>
      </c>
      <c r="E13" s="113" t="s">
        <v>365</v>
      </c>
      <c r="F13" s="110">
        <v>2005</v>
      </c>
      <c r="G13" s="111">
        <v>2402</v>
      </c>
      <c r="H13" s="111"/>
      <c r="I13" s="111" t="s">
        <v>344</v>
      </c>
      <c r="J13" s="111"/>
      <c r="K13" s="111">
        <v>3</v>
      </c>
      <c r="L13" s="113" t="s">
        <v>377</v>
      </c>
      <c r="M13" s="113" t="s">
        <v>293</v>
      </c>
      <c r="N13" s="113" t="s">
        <v>293</v>
      </c>
      <c r="O13" s="77" t="s">
        <v>419</v>
      </c>
      <c r="P13" s="112">
        <v>44365</v>
      </c>
      <c r="Q13" s="112">
        <v>44729</v>
      </c>
      <c r="R13" s="77" t="s">
        <v>419</v>
      </c>
      <c r="S13" s="241">
        <v>10000</v>
      </c>
      <c r="T13" s="112">
        <v>44365</v>
      </c>
      <c r="U13" s="112">
        <v>44729</v>
      </c>
      <c r="V13" s="113"/>
    </row>
    <row r="14" spans="1:22" s="100" customFormat="1" ht="12.75">
      <c r="A14" s="168">
        <v>11</v>
      </c>
      <c r="B14" s="113" t="s">
        <v>307</v>
      </c>
      <c r="C14" s="113" t="s">
        <v>329</v>
      </c>
      <c r="D14" s="113" t="s">
        <v>349</v>
      </c>
      <c r="E14" s="113" t="s">
        <v>365</v>
      </c>
      <c r="F14" s="110">
        <v>2003</v>
      </c>
      <c r="G14" s="111">
        <v>2463</v>
      </c>
      <c r="H14" s="111"/>
      <c r="I14" s="111" t="s">
        <v>344</v>
      </c>
      <c r="J14" s="111"/>
      <c r="K14" s="111">
        <v>7</v>
      </c>
      <c r="L14" s="113" t="s">
        <v>378</v>
      </c>
      <c r="M14" s="113" t="s">
        <v>293</v>
      </c>
      <c r="N14" s="113" t="s">
        <v>293</v>
      </c>
      <c r="O14" s="77" t="s">
        <v>419</v>
      </c>
      <c r="P14" s="112">
        <v>44365</v>
      </c>
      <c r="Q14" s="112">
        <v>44729</v>
      </c>
      <c r="R14" s="77" t="s">
        <v>419</v>
      </c>
      <c r="S14" s="241">
        <v>10000</v>
      </c>
      <c r="T14" s="112">
        <v>44365</v>
      </c>
      <c r="U14" s="112">
        <v>44729</v>
      </c>
      <c r="V14" s="113"/>
    </row>
    <row r="15" spans="1:22" s="100" customFormat="1" ht="12.75">
      <c r="A15" s="168">
        <v>12</v>
      </c>
      <c r="B15" s="113" t="s">
        <v>308</v>
      </c>
      <c r="C15" s="113" t="s">
        <v>330</v>
      </c>
      <c r="D15" s="113" t="s">
        <v>350</v>
      </c>
      <c r="E15" s="113" t="s">
        <v>359</v>
      </c>
      <c r="F15" s="110">
        <v>2020</v>
      </c>
      <c r="G15" s="111" t="s">
        <v>344</v>
      </c>
      <c r="H15" s="111"/>
      <c r="I15" s="111">
        <v>420</v>
      </c>
      <c r="J15" s="111"/>
      <c r="K15" s="111" t="s">
        <v>344</v>
      </c>
      <c r="L15" s="113" t="s">
        <v>379</v>
      </c>
      <c r="M15" s="113" t="s">
        <v>293</v>
      </c>
      <c r="N15" s="113" t="s">
        <v>293</v>
      </c>
      <c r="O15" s="77" t="s">
        <v>419</v>
      </c>
      <c r="P15" s="112">
        <v>44365</v>
      </c>
      <c r="Q15" s="112">
        <v>44729</v>
      </c>
      <c r="R15" s="77" t="s">
        <v>344</v>
      </c>
      <c r="S15" s="241" t="s">
        <v>344</v>
      </c>
      <c r="T15" s="241" t="s">
        <v>344</v>
      </c>
      <c r="U15" s="241" t="s">
        <v>344</v>
      </c>
      <c r="V15" s="113"/>
    </row>
    <row r="16" spans="1:22" s="100" customFormat="1" ht="12.75">
      <c r="A16" s="168">
        <v>13</v>
      </c>
      <c r="B16" s="113" t="s">
        <v>309</v>
      </c>
      <c r="C16" s="113" t="s">
        <v>331</v>
      </c>
      <c r="D16" s="113" t="s">
        <v>351</v>
      </c>
      <c r="E16" s="113" t="s">
        <v>360</v>
      </c>
      <c r="F16" s="110">
        <v>2020</v>
      </c>
      <c r="G16" s="111">
        <v>6871</v>
      </c>
      <c r="H16" s="111"/>
      <c r="I16" s="111" t="s">
        <v>344</v>
      </c>
      <c r="J16" s="111"/>
      <c r="K16" s="111">
        <v>6</v>
      </c>
      <c r="L16" s="113" t="s">
        <v>380</v>
      </c>
      <c r="M16" s="113" t="s">
        <v>293</v>
      </c>
      <c r="N16" s="113" t="s">
        <v>294</v>
      </c>
      <c r="O16" s="77" t="s">
        <v>419</v>
      </c>
      <c r="P16" s="112">
        <v>44365</v>
      </c>
      <c r="Q16" s="112">
        <v>44729</v>
      </c>
      <c r="R16" s="77" t="s">
        <v>419</v>
      </c>
      <c r="S16" s="241">
        <v>10000</v>
      </c>
      <c r="T16" s="112">
        <v>44365</v>
      </c>
      <c r="U16" s="112">
        <v>44729</v>
      </c>
      <c r="V16" s="113"/>
    </row>
    <row r="17" spans="1:22" s="100" customFormat="1" ht="12.75">
      <c r="A17" s="168">
        <v>14</v>
      </c>
      <c r="B17" s="113" t="s">
        <v>310</v>
      </c>
      <c r="C17" s="113" t="s">
        <v>332</v>
      </c>
      <c r="D17" s="113" t="s">
        <v>352</v>
      </c>
      <c r="E17" s="113" t="s">
        <v>360</v>
      </c>
      <c r="F17" s="110">
        <v>2007</v>
      </c>
      <c r="G17" s="111">
        <v>2402</v>
      </c>
      <c r="H17" s="111"/>
      <c r="I17" s="111" t="s">
        <v>344</v>
      </c>
      <c r="J17" s="111"/>
      <c r="K17" s="111">
        <v>6</v>
      </c>
      <c r="L17" s="113" t="s">
        <v>381</v>
      </c>
      <c r="M17" s="113" t="s">
        <v>293</v>
      </c>
      <c r="N17" s="113" t="s">
        <v>295</v>
      </c>
      <c r="O17" s="77" t="s">
        <v>419</v>
      </c>
      <c r="P17" s="112">
        <v>44365</v>
      </c>
      <c r="Q17" s="112">
        <v>44729</v>
      </c>
      <c r="R17" s="77" t="s">
        <v>419</v>
      </c>
      <c r="S17" s="241">
        <v>10000</v>
      </c>
      <c r="T17" s="112">
        <v>44365</v>
      </c>
      <c r="U17" s="112">
        <v>44729</v>
      </c>
      <c r="V17" s="113"/>
    </row>
    <row r="18" spans="1:22" s="100" customFormat="1" ht="12.75">
      <c r="A18" s="168">
        <v>15</v>
      </c>
      <c r="B18" s="113" t="s">
        <v>311</v>
      </c>
      <c r="C18" s="113" t="s">
        <v>333</v>
      </c>
      <c r="D18" s="113" t="s">
        <v>353</v>
      </c>
      <c r="E18" s="113" t="s">
        <v>360</v>
      </c>
      <c r="F18" s="110">
        <v>1982</v>
      </c>
      <c r="G18" s="111">
        <v>6871</v>
      </c>
      <c r="H18" s="111"/>
      <c r="I18" s="111" t="s">
        <v>344</v>
      </c>
      <c r="J18" s="111"/>
      <c r="K18" s="111">
        <v>9</v>
      </c>
      <c r="L18" s="113" t="s">
        <v>382</v>
      </c>
      <c r="M18" s="113" t="s">
        <v>293</v>
      </c>
      <c r="N18" s="113" t="s">
        <v>296</v>
      </c>
      <c r="O18" s="77" t="s">
        <v>419</v>
      </c>
      <c r="P18" s="112">
        <v>44365</v>
      </c>
      <c r="Q18" s="112">
        <v>44729</v>
      </c>
      <c r="R18" s="77" t="s">
        <v>419</v>
      </c>
      <c r="S18" s="241">
        <v>10000</v>
      </c>
      <c r="T18" s="112">
        <v>44365</v>
      </c>
      <c r="U18" s="112">
        <v>44729</v>
      </c>
      <c r="V18" s="113"/>
    </row>
    <row r="19" spans="1:22" s="100" customFormat="1" ht="12.75">
      <c r="A19" s="168">
        <v>16</v>
      </c>
      <c r="B19" s="113" t="s">
        <v>312</v>
      </c>
      <c r="C19" s="113" t="s">
        <v>334</v>
      </c>
      <c r="D19" s="113" t="s">
        <v>354</v>
      </c>
      <c r="E19" s="113" t="s">
        <v>360</v>
      </c>
      <c r="F19" s="110">
        <v>2017</v>
      </c>
      <c r="G19" s="111">
        <v>9291</v>
      </c>
      <c r="H19" s="111"/>
      <c r="I19" s="111">
        <v>6891</v>
      </c>
      <c r="J19" s="111"/>
      <c r="K19" s="111">
        <v>6</v>
      </c>
      <c r="L19" s="113" t="s">
        <v>383</v>
      </c>
      <c r="M19" s="113" t="s">
        <v>293</v>
      </c>
      <c r="N19" s="113" t="s">
        <v>296</v>
      </c>
      <c r="O19" s="77" t="s">
        <v>419</v>
      </c>
      <c r="P19" s="112">
        <v>44365</v>
      </c>
      <c r="Q19" s="112">
        <v>44729</v>
      </c>
      <c r="R19" s="77" t="s">
        <v>419</v>
      </c>
      <c r="S19" s="241">
        <v>10000</v>
      </c>
      <c r="T19" s="112">
        <v>44365</v>
      </c>
      <c r="U19" s="112">
        <v>44729</v>
      </c>
      <c r="V19" s="113"/>
    </row>
    <row r="20" spans="1:22" s="100" customFormat="1" ht="12.75">
      <c r="A20" s="168">
        <v>17</v>
      </c>
      <c r="B20" s="113" t="s">
        <v>313</v>
      </c>
      <c r="C20" s="113" t="s">
        <v>328</v>
      </c>
      <c r="D20" s="113" t="s">
        <v>355</v>
      </c>
      <c r="E20" s="113" t="s">
        <v>360</v>
      </c>
      <c r="F20" s="110">
        <v>2011</v>
      </c>
      <c r="G20" s="111">
        <v>2402</v>
      </c>
      <c r="H20" s="111"/>
      <c r="I20" s="111">
        <v>1270</v>
      </c>
      <c r="J20" s="111"/>
      <c r="K20" s="111">
        <v>5</v>
      </c>
      <c r="L20" s="113" t="s">
        <v>384</v>
      </c>
      <c r="M20" s="113" t="s">
        <v>293</v>
      </c>
      <c r="N20" s="113" t="s">
        <v>296</v>
      </c>
      <c r="O20" s="77" t="s">
        <v>419</v>
      </c>
      <c r="P20" s="112">
        <v>44365</v>
      </c>
      <c r="Q20" s="112">
        <v>44729</v>
      </c>
      <c r="R20" s="77" t="s">
        <v>419</v>
      </c>
      <c r="S20" s="241">
        <v>10000</v>
      </c>
      <c r="T20" s="112">
        <v>44365</v>
      </c>
      <c r="U20" s="112">
        <v>44729</v>
      </c>
      <c r="V20" s="113"/>
    </row>
    <row r="21" spans="1:22" s="7" customFormat="1" ht="12.75">
      <c r="A21" s="168">
        <v>18</v>
      </c>
      <c r="B21" s="113" t="s">
        <v>314</v>
      </c>
      <c r="C21" s="113" t="s">
        <v>335</v>
      </c>
      <c r="D21" s="113" t="s">
        <v>356</v>
      </c>
      <c r="E21" s="113" t="s">
        <v>360</v>
      </c>
      <c r="F21" s="110">
        <v>1975</v>
      </c>
      <c r="G21" s="111">
        <v>6086</v>
      </c>
      <c r="H21" s="111"/>
      <c r="I21" s="111" t="s">
        <v>344</v>
      </c>
      <c r="J21" s="111"/>
      <c r="K21" s="111" t="s">
        <v>344</v>
      </c>
      <c r="L21" s="113" t="s">
        <v>385</v>
      </c>
      <c r="M21" s="113" t="s">
        <v>293</v>
      </c>
      <c r="N21" s="113" t="s">
        <v>296</v>
      </c>
      <c r="O21" s="77" t="s">
        <v>419</v>
      </c>
      <c r="P21" s="112">
        <v>44365</v>
      </c>
      <c r="Q21" s="112">
        <v>44729</v>
      </c>
      <c r="R21" s="77" t="s">
        <v>419</v>
      </c>
      <c r="S21" s="241">
        <v>10000</v>
      </c>
      <c r="T21" s="112">
        <v>44365</v>
      </c>
      <c r="U21" s="112">
        <v>44729</v>
      </c>
      <c r="V21" s="113"/>
    </row>
    <row r="22" spans="1:22" s="7" customFormat="1" ht="12.75">
      <c r="A22" s="168">
        <v>19</v>
      </c>
      <c r="B22" s="113" t="s">
        <v>315</v>
      </c>
      <c r="C22" s="113" t="s">
        <v>336</v>
      </c>
      <c r="D22" s="113" t="s">
        <v>336</v>
      </c>
      <c r="E22" s="113" t="s">
        <v>366</v>
      </c>
      <c r="F22" s="110">
        <v>2010</v>
      </c>
      <c r="G22" s="111" t="s">
        <v>344</v>
      </c>
      <c r="H22" s="111"/>
      <c r="I22" s="111" t="s">
        <v>344</v>
      </c>
      <c r="J22" s="111"/>
      <c r="K22" s="111" t="s">
        <v>344</v>
      </c>
      <c r="L22" s="113" t="s">
        <v>386</v>
      </c>
      <c r="M22" s="113" t="s">
        <v>293</v>
      </c>
      <c r="N22" s="113" t="s">
        <v>296</v>
      </c>
      <c r="O22" s="77" t="s">
        <v>419</v>
      </c>
      <c r="P22" s="112">
        <v>44365</v>
      </c>
      <c r="Q22" s="112">
        <v>44729</v>
      </c>
      <c r="R22" s="77" t="s">
        <v>344</v>
      </c>
      <c r="S22" s="241" t="s">
        <v>344</v>
      </c>
      <c r="T22" s="241" t="s">
        <v>344</v>
      </c>
      <c r="U22" s="241" t="s">
        <v>344</v>
      </c>
      <c r="V22" s="113"/>
    </row>
    <row r="23" spans="1:22" s="100" customFormat="1" ht="12.75">
      <c r="A23" s="168">
        <v>20</v>
      </c>
      <c r="B23" s="113" t="s">
        <v>316</v>
      </c>
      <c r="C23" s="113" t="s">
        <v>337</v>
      </c>
      <c r="D23" s="113" t="s">
        <v>357</v>
      </c>
      <c r="E23" s="113" t="s">
        <v>361</v>
      </c>
      <c r="F23" s="110">
        <v>1993</v>
      </c>
      <c r="G23" s="111">
        <v>4562</v>
      </c>
      <c r="H23" s="111"/>
      <c r="I23" s="111" t="s">
        <v>344</v>
      </c>
      <c r="J23" s="111"/>
      <c r="K23" s="111" t="s">
        <v>344</v>
      </c>
      <c r="L23" s="113" t="s">
        <v>387</v>
      </c>
      <c r="M23" s="113" t="s">
        <v>293</v>
      </c>
      <c r="N23" s="113" t="s">
        <v>296</v>
      </c>
      <c r="O23" s="77" t="s">
        <v>419</v>
      </c>
      <c r="P23" s="112">
        <v>44365</v>
      </c>
      <c r="Q23" s="112">
        <v>44729</v>
      </c>
      <c r="R23" s="77" t="s">
        <v>419</v>
      </c>
      <c r="S23" s="241">
        <v>10000</v>
      </c>
      <c r="T23" s="112">
        <v>44365</v>
      </c>
      <c r="U23" s="112">
        <v>44729</v>
      </c>
      <c r="V23" s="113"/>
    </row>
    <row r="24" spans="1:22" s="100" customFormat="1" ht="12.75">
      <c r="A24" s="168">
        <v>21</v>
      </c>
      <c r="B24" s="113" t="s">
        <v>317</v>
      </c>
      <c r="C24" s="113" t="s">
        <v>338</v>
      </c>
      <c r="D24" s="113" t="s">
        <v>344</v>
      </c>
      <c r="E24" s="113" t="s">
        <v>360</v>
      </c>
      <c r="F24" s="110">
        <v>1999</v>
      </c>
      <c r="G24" s="111">
        <v>2417</v>
      </c>
      <c r="H24" s="111"/>
      <c r="I24" s="111">
        <v>1270</v>
      </c>
      <c r="J24" s="111"/>
      <c r="K24" s="111">
        <v>3</v>
      </c>
      <c r="L24" s="113" t="s">
        <v>388</v>
      </c>
      <c r="M24" s="113" t="s">
        <v>293</v>
      </c>
      <c r="N24" s="113" t="s">
        <v>296</v>
      </c>
      <c r="O24" s="77" t="s">
        <v>419</v>
      </c>
      <c r="P24" s="112">
        <v>44365</v>
      </c>
      <c r="Q24" s="112">
        <v>44729</v>
      </c>
      <c r="R24" s="77" t="s">
        <v>419</v>
      </c>
      <c r="S24" s="241">
        <v>10000</v>
      </c>
      <c r="T24" s="112">
        <v>44365</v>
      </c>
      <c r="U24" s="112">
        <v>44729</v>
      </c>
      <c r="V24" s="113"/>
    </row>
    <row r="25" spans="1:22" s="100" customFormat="1" ht="12.75">
      <c r="A25" s="168">
        <v>22</v>
      </c>
      <c r="B25" s="113" t="s">
        <v>318</v>
      </c>
      <c r="C25" s="113" t="s">
        <v>339</v>
      </c>
      <c r="D25" s="113" t="s">
        <v>344</v>
      </c>
      <c r="E25" s="113" t="s">
        <v>360</v>
      </c>
      <c r="F25" s="110">
        <v>1997</v>
      </c>
      <c r="G25" s="111">
        <v>3758</v>
      </c>
      <c r="H25" s="111"/>
      <c r="I25" s="111" t="s">
        <v>344</v>
      </c>
      <c r="J25" s="111"/>
      <c r="K25" s="111" t="s">
        <v>344</v>
      </c>
      <c r="L25" s="113" t="s">
        <v>389</v>
      </c>
      <c r="M25" s="113" t="s">
        <v>293</v>
      </c>
      <c r="N25" s="113" t="s">
        <v>296</v>
      </c>
      <c r="O25" s="77" t="s">
        <v>419</v>
      </c>
      <c r="P25" s="112">
        <v>44365</v>
      </c>
      <c r="Q25" s="112">
        <v>44729</v>
      </c>
      <c r="R25" s="77" t="s">
        <v>419</v>
      </c>
      <c r="S25" s="241">
        <v>10000</v>
      </c>
      <c r="T25" s="112">
        <v>44365</v>
      </c>
      <c r="U25" s="112">
        <v>44729</v>
      </c>
      <c r="V25" s="113"/>
    </row>
    <row r="26" spans="1:22" s="100" customFormat="1" ht="12.75">
      <c r="A26" s="168">
        <v>23</v>
      </c>
      <c r="B26" s="113" t="s">
        <v>319</v>
      </c>
      <c r="C26" s="113" t="s">
        <v>340</v>
      </c>
      <c r="D26" s="113" t="s">
        <v>358</v>
      </c>
      <c r="E26" s="113" t="s">
        <v>367</v>
      </c>
      <c r="F26" s="110">
        <v>2007</v>
      </c>
      <c r="G26" s="111">
        <v>1896</v>
      </c>
      <c r="H26" s="111"/>
      <c r="I26" s="111" t="s">
        <v>344</v>
      </c>
      <c r="J26" s="111"/>
      <c r="K26" s="111">
        <v>9</v>
      </c>
      <c r="L26" s="113" t="s">
        <v>390</v>
      </c>
      <c r="M26" s="113" t="s">
        <v>293</v>
      </c>
      <c r="N26" s="113" t="s">
        <v>296</v>
      </c>
      <c r="O26" s="77" t="s">
        <v>419</v>
      </c>
      <c r="P26" s="112">
        <v>44365</v>
      </c>
      <c r="Q26" s="112">
        <v>44729</v>
      </c>
      <c r="R26" s="77" t="s">
        <v>419</v>
      </c>
      <c r="S26" s="241">
        <v>10000</v>
      </c>
      <c r="T26" s="112">
        <v>44365</v>
      </c>
      <c r="U26" s="112">
        <v>44729</v>
      </c>
      <c r="V26" s="113"/>
    </row>
    <row r="27" spans="1:22" s="15" customFormat="1" ht="12.75">
      <c r="A27" s="13"/>
      <c r="B27" s="58"/>
      <c r="C27" s="58"/>
      <c r="D27" s="58"/>
      <c r="E27" s="58"/>
      <c r="F27" s="59"/>
      <c r="G27" s="60"/>
      <c r="H27" s="60"/>
      <c r="I27" s="60"/>
      <c r="J27" s="60"/>
      <c r="K27" s="60"/>
      <c r="L27" s="62"/>
      <c r="M27" s="58"/>
      <c r="N27" s="58"/>
      <c r="O27" s="64"/>
      <c r="P27" s="61"/>
      <c r="Q27" s="61"/>
      <c r="R27" s="64"/>
      <c r="S27" s="63"/>
      <c r="T27" s="61"/>
      <c r="U27" s="61"/>
      <c r="V27" s="62"/>
    </row>
    <row r="28" spans="1:22" s="26" customFormat="1" ht="15">
      <c r="E28"/>
      <c r="F28"/>
      <c r="G28"/>
      <c r="H28"/>
      <c r="I28"/>
      <c r="J28"/>
      <c r="K28"/>
    </row>
    <row r="29" spans="1:22" s="10" customFormat="1" ht="16.5" customHeight="1">
      <c r="A29" s="128"/>
      <c r="B29" s="129" t="s">
        <v>9</v>
      </c>
      <c r="C29" s="130"/>
      <c r="D29" s="131"/>
      <c r="O29" s="375" t="s">
        <v>94</v>
      </c>
      <c r="P29" s="376"/>
      <c r="Q29" s="377"/>
      <c r="R29" s="375" t="s">
        <v>95</v>
      </c>
      <c r="S29" s="376"/>
      <c r="T29" s="376"/>
      <c r="U29" s="377"/>
    </row>
    <row r="30" spans="1:22" s="14" customFormat="1" ht="39" thickBot="1">
      <c r="A30" s="36" t="s">
        <v>0</v>
      </c>
      <c r="B30" s="36" t="s">
        <v>8</v>
      </c>
      <c r="C30" s="36" t="s">
        <v>3</v>
      </c>
      <c r="D30" s="36" t="s">
        <v>11</v>
      </c>
      <c r="E30" s="36" t="s">
        <v>7</v>
      </c>
      <c r="F30" s="36" t="s">
        <v>99</v>
      </c>
      <c r="G30" s="36" t="s">
        <v>12</v>
      </c>
      <c r="H30" s="134"/>
      <c r="I30" s="134"/>
      <c r="J30" s="134"/>
      <c r="K30" s="36" t="s">
        <v>2</v>
      </c>
      <c r="L30" s="36" t="s">
        <v>100</v>
      </c>
      <c r="M30" s="36" t="s">
        <v>104</v>
      </c>
      <c r="N30" s="36" t="s">
        <v>5</v>
      </c>
      <c r="O30" s="117" t="s">
        <v>98</v>
      </c>
      <c r="P30" s="117" t="s">
        <v>42</v>
      </c>
      <c r="Q30" s="117" t="s">
        <v>43</v>
      </c>
      <c r="R30" s="117" t="s">
        <v>98</v>
      </c>
      <c r="S30" s="117" t="s">
        <v>97</v>
      </c>
      <c r="T30" s="117" t="s">
        <v>42</v>
      </c>
      <c r="U30" s="117" t="s">
        <v>43</v>
      </c>
      <c r="V30" s="117" t="s">
        <v>96</v>
      </c>
    </row>
    <row r="31" spans="1:22" s="6" customFormat="1" ht="16.5" customHeight="1" thickTop="1">
      <c r="A31" s="133" t="s">
        <v>116</v>
      </c>
      <c r="B31" s="67"/>
      <c r="C31" s="67"/>
      <c r="D31" s="67"/>
      <c r="E31" s="79"/>
      <c r="F31" s="67"/>
      <c r="G31" s="67"/>
      <c r="H31" s="67"/>
      <c r="I31" s="67"/>
      <c r="J31" s="67"/>
      <c r="K31" s="67"/>
      <c r="L31" s="67"/>
      <c r="M31" s="79"/>
      <c r="N31" s="79"/>
      <c r="O31" s="67"/>
      <c r="P31" s="67"/>
      <c r="Q31" s="67"/>
      <c r="R31" s="67"/>
      <c r="S31" s="67"/>
      <c r="T31" s="67"/>
      <c r="U31" s="67"/>
      <c r="V31" s="68"/>
    </row>
    <row r="32" spans="1:22" s="15" customFormat="1" ht="12.75">
      <c r="A32" s="12">
        <v>1</v>
      </c>
      <c r="B32" s="109" t="s">
        <v>101</v>
      </c>
      <c r="C32" s="109"/>
      <c r="D32" s="109"/>
      <c r="E32" s="109"/>
      <c r="F32" s="110"/>
      <c r="G32" s="111"/>
      <c r="H32" s="57"/>
      <c r="I32" s="57"/>
      <c r="J32" s="57"/>
      <c r="K32" s="111"/>
      <c r="L32" s="113"/>
      <c r="M32" s="109"/>
      <c r="N32" s="109"/>
      <c r="O32" s="16"/>
      <c r="P32" s="112"/>
      <c r="Q32" s="112"/>
      <c r="R32" s="16"/>
      <c r="S32" s="114"/>
      <c r="T32" s="112"/>
      <c r="U32" s="112"/>
      <c r="V32" s="113"/>
    </row>
    <row r="33" spans="1:22" s="15" customFormat="1" ht="12.75">
      <c r="A33" s="12">
        <v>2</v>
      </c>
      <c r="B33" s="109" t="s">
        <v>101</v>
      </c>
      <c r="C33" s="109"/>
      <c r="D33" s="109"/>
      <c r="E33" s="109"/>
      <c r="F33" s="110"/>
      <c r="G33" s="111"/>
      <c r="H33" s="57"/>
      <c r="I33" s="57"/>
      <c r="J33" s="57"/>
      <c r="K33" s="111"/>
      <c r="L33" s="113"/>
      <c r="M33" s="109"/>
      <c r="N33" s="109"/>
      <c r="O33" s="16"/>
      <c r="P33" s="112"/>
      <c r="Q33" s="112"/>
      <c r="R33" s="16"/>
      <c r="S33" s="114"/>
      <c r="T33" s="112"/>
      <c r="U33" s="112"/>
      <c r="V33" s="113"/>
    </row>
    <row r="34" spans="1:22" s="15" customFormat="1" ht="12.75">
      <c r="A34" s="12">
        <v>3</v>
      </c>
      <c r="B34" s="109" t="s">
        <v>101</v>
      </c>
      <c r="C34" s="109"/>
      <c r="D34" s="109"/>
      <c r="E34" s="109"/>
      <c r="F34" s="110"/>
      <c r="G34" s="111"/>
      <c r="H34" s="57"/>
      <c r="I34" s="57"/>
      <c r="J34" s="57"/>
      <c r="K34" s="111"/>
      <c r="L34" s="113"/>
      <c r="M34" s="109"/>
      <c r="N34" s="109"/>
      <c r="O34" s="16"/>
      <c r="P34" s="112"/>
      <c r="Q34" s="112"/>
      <c r="R34" s="16"/>
      <c r="S34" s="114"/>
      <c r="T34" s="112"/>
      <c r="U34" s="112"/>
      <c r="V34" s="113"/>
    </row>
    <row r="35" spans="1:22" s="15" customFormat="1" ht="12.75">
      <c r="A35" s="12">
        <v>4</v>
      </c>
      <c r="B35" s="109" t="s">
        <v>101</v>
      </c>
      <c r="C35" s="109"/>
      <c r="D35" s="109"/>
      <c r="E35" s="109"/>
      <c r="F35" s="110"/>
      <c r="G35" s="111"/>
      <c r="H35" s="57"/>
      <c r="I35" s="57"/>
      <c r="J35" s="57"/>
      <c r="K35" s="111"/>
      <c r="L35" s="113"/>
      <c r="M35" s="109"/>
      <c r="N35" s="109"/>
      <c r="O35" s="16"/>
      <c r="P35" s="112"/>
      <c r="Q35" s="112"/>
      <c r="R35" s="16"/>
      <c r="S35" s="114"/>
      <c r="T35" s="112"/>
      <c r="U35" s="112"/>
      <c r="V35" s="113"/>
    </row>
    <row r="36" spans="1:22" s="15" customFormat="1" ht="12.75">
      <c r="A36" s="12">
        <v>5</v>
      </c>
      <c r="B36" s="109" t="s">
        <v>101</v>
      </c>
      <c r="C36" s="109"/>
      <c r="D36" s="109"/>
      <c r="E36" s="109"/>
      <c r="F36" s="110"/>
      <c r="G36" s="111"/>
      <c r="H36" s="57"/>
      <c r="I36" s="57"/>
      <c r="J36" s="57"/>
      <c r="K36" s="111"/>
      <c r="L36" s="113"/>
      <c r="M36" s="109"/>
      <c r="N36" s="109"/>
      <c r="O36" s="16"/>
      <c r="P36" s="112"/>
      <c r="Q36" s="112"/>
      <c r="R36" s="16"/>
      <c r="S36" s="114"/>
      <c r="T36" s="112"/>
      <c r="U36" s="112"/>
      <c r="V36" s="113"/>
    </row>
    <row r="37" spans="1:22" s="100" customFormat="1" ht="14.25" customHeight="1">
      <c r="A37" s="80">
        <v>3</v>
      </c>
      <c r="B37" s="115"/>
      <c r="C37" s="67"/>
      <c r="D37" s="67"/>
      <c r="E37" s="79"/>
      <c r="F37" s="67"/>
      <c r="G37" s="67"/>
      <c r="H37" s="67"/>
      <c r="I37" s="67"/>
      <c r="J37" s="67"/>
      <c r="K37" s="67"/>
      <c r="L37" s="67"/>
      <c r="M37" s="79"/>
      <c r="N37" s="79"/>
      <c r="O37" s="67"/>
      <c r="P37" s="67"/>
      <c r="Q37" s="67"/>
      <c r="R37" s="67"/>
      <c r="S37" s="67"/>
      <c r="T37" s="67"/>
      <c r="U37" s="67"/>
      <c r="V37" s="68"/>
    </row>
    <row r="38" spans="1:22" s="101" customFormat="1" ht="12.75">
      <c r="A38" s="12">
        <v>6</v>
      </c>
      <c r="B38" s="109" t="s">
        <v>101</v>
      </c>
      <c r="C38" s="109"/>
      <c r="D38" s="109"/>
      <c r="E38" s="109"/>
      <c r="F38" s="110"/>
      <c r="G38" s="111"/>
      <c r="H38" s="57"/>
      <c r="I38" s="57"/>
      <c r="J38" s="57"/>
      <c r="K38" s="111"/>
      <c r="L38" s="113"/>
      <c r="M38" s="109"/>
      <c r="N38" s="109"/>
      <c r="O38" s="16"/>
      <c r="P38" s="112"/>
      <c r="Q38" s="112"/>
      <c r="R38" s="16"/>
      <c r="S38" s="114"/>
      <c r="T38" s="112"/>
      <c r="U38" s="112"/>
      <c r="V38" s="113"/>
    </row>
    <row r="39" spans="1:22" s="101" customFormat="1" ht="12.75">
      <c r="A39" s="12">
        <v>7</v>
      </c>
      <c r="B39" s="109" t="s">
        <v>101</v>
      </c>
      <c r="C39" s="109"/>
      <c r="D39" s="109"/>
      <c r="E39" s="109"/>
      <c r="F39" s="110"/>
      <c r="G39" s="111"/>
      <c r="H39" s="57"/>
      <c r="I39" s="57"/>
      <c r="J39" s="57"/>
      <c r="K39" s="111"/>
      <c r="L39" s="113"/>
      <c r="M39" s="109"/>
      <c r="N39" s="109"/>
      <c r="O39" s="16"/>
      <c r="P39" s="112"/>
      <c r="Q39" s="112"/>
      <c r="R39" s="16"/>
      <c r="S39" s="114"/>
      <c r="T39" s="112"/>
      <c r="U39" s="112"/>
      <c r="V39" s="113"/>
    </row>
    <row r="40" spans="1:22" s="101" customFormat="1" ht="12.75">
      <c r="A40" s="12">
        <v>8</v>
      </c>
      <c r="B40" s="109" t="s">
        <v>101</v>
      </c>
      <c r="C40" s="109"/>
      <c r="D40" s="109"/>
      <c r="E40" s="109"/>
      <c r="F40" s="110"/>
      <c r="G40" s="111"/>
      <c r="H40" s="57"/>
      <c r="I40" s="57"/>
      <c r="J40" s="57"/>
      <c r="K40" s="111"/>
      <c r="L40" s="113"/>
      <c r="M40" s="109"/>
      <c r="N40" s="109"/>
      <c r="O40" s="16"/>
      <c r="P40" s="112"/>
      <c r="Q40" s="112"/>
      <c r="R40" s="16"/>
      <c r="S40" s="114"/>
      <c r="T40" s="112"/>
      <c r="U40" s="112"/>
      <c r="V40" s="113"/>
    </row>
  </sheetData>
  <mergeCells count="4">
    <mergeCell ref="O1:Q1"/>
    <mergeCell ref="R1:U1"/>
    <mergeCell ref="O29:Q29"/>
    <mergeCell ref="R29:U29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319"/>
  <sheetViews>
    <sheetView zoomScaleNormal="100" workbookViewId="0">
      <pane ySplit="1" topLeftCell="A2" activePane="bottomLeft" state="frozen"/>
      <selection pane="bottomLeft" activeCell="F3" sqref="F3:H7"/>
    </sheetView>
  </sheetViews>
  <sheetFormatPr defaultColWidth="9.140625" defaultRowHeight="12.75"/>
  <cols>
    <col min="1" max="1" width="6.140625" style="135" customWidth="1"/>
    <col min="2" max="2" width="24" style="135" customWidth="1"/>
    <col min="3" max="4" width="6.7109375" style="135" bestFit="1" customWidth="1"/>
    <col min="5" max="5" width="6.7109375" style="136" bestFit="1" customWidth="1"/>
    <col min="6" max="6" width="14.140625" style="137" customWidth="1"/>
    <col min="7" max="7" width="17.42578125" style="135" customWidth="1"/>
    <col min="8" max="8" width="19.28515625" style="135" customWidth="1"/>
    <col min="9" max="9" width="6.7109375" style="135" bestFit="1" customWidth="1"/>
    <col min="10" max="10" width="15.5703125" style="135" customWidth="1"/>
    <col min="11" max="11" width="18.42578125" style="135" customWidth="1"/>
    <col min="12" max="12" width="34.42578125" style="135" customWidth="1"/>
    <col min="13" max="13" width="17.28515625" style="140" customWidth="1"/>
    <col min="14" max="14" width="14.140625" style="140" customWidth="1"/>
    <col min="15" max="15" width="11.140625" style="140" bestFit="1" customWidth="1"/>
    <col min="16" max="16384" width="9.140625" style="140"/>
  </cols>
  <sheetData>
    <row r="2" spans="2:12">
      <c r="B2" s="181" t="s">
        <v>119</v>
      </c>
      <c r="C2" s="181">
        <v>2016</v>
      </c>
      <c r="D2" s="181">
        <v>2017</v>
      </c>
      <c r="E2" s="181">
        <v>2018</v>
      </c>
      <c r="F2" s="250">
        <v>2019</v>
      </c>
      <c r="G2" s="250">
        <v>2020</v>
      </c>
      <c r="H2" s="250">
        <v>2021</v>
      </c>
      <c r="I2" s="250">
        <v>2022</v>
      </c>
      <c r="L2" s="139"/>
    </row>
    <row r="3" spans="2:12">
      <c r="B3" s="182" t="s">
        <v>128</v>
      </c>
      <c r="C3" s="183" t="s">
        <v>344</v>
      </c>
      <c r="D3" s="183" t="s">
        <v>344</v>
      </c>
      <c r="E3" s="183" t="s">
        <v>344</v>
      </c>
      <c r="F3" s="179"/>
      <c r="G3" s="179">
        <v>3805</v>
      </c>
      <c r="H3" s="179" t="s">
        <v>344</v>
      </c>
      <c r="I3" s="183" t="s">
        <v>344</v>
      </c>
      <c r="L3" s="139"/>
    </row>
    <row r="4" spans="2:12">
      <c r="B4" s="182" t="s">
        <v>120</v>
      </c>
      <c r="C4" s="183" t="s">
        <v>344</v>
      </c>
      <c r="D4" s="183" t="s">
        <v>344</v>
      </c>
      <c r="E4" s="183" t="s">
        <v>344</v>
      </c>
      <c r="F4" s="179" t="s">
        <v>344</v>
      </c>
      <c r="G4" s="179" t="s">
        <v>344</v>
      </c>
      <c r="H4" s="179" t="s">
        <v>344</v>
      </c>
      <c r="I4" s="251" t="s">
        <v>344</v>
      </c>
      <c r="L4" s="139"/>
    </row>
    <row r="5" spans="2:12">
      <c r="B5" s="182" t="s">
        <v>121</v>
      </c>
      <c r="C5" s="183" t="s">
        <v>344</v>
      </c>
      <c r="D5" s="183" t="s">
        <v>344</v>
      </c>
      <c r="E5" s="183" t="s">
        <v>344</v>
      </c>
      <c r="F5" s="179" t="s">
        <v>344</v>
      </c>
      <c r="G5" s="179" t="s">
        <v>344</v>
      </c>
      <c r="H5" s="179" t="s">
        <v>344</v>
      </c>
      <c r="I5" s="251" t="s">
        <v>344</v>
      </c>
      <c r="L5" s="139"/>
    </row>
    <row r="6" spans="2:12" ht="25.5">
      <c r="B6" s="182" t="s">
        <v>122</v>
      </c>
      <c r="C6" s="183" t="s">
        <v>344</v>
      </c>
      <c r="D6" s="183" t="s">
        <v>344</v>
      </c>
      <c r="E6" s="183" t="s">
        <v>344</v>
      </c>
      <c r="F6" s="179">
        <v>2493.15</v>
      </c>
      <c r="G6" s="179" t="s">
        <v>344</v>
      </c>
      <c r="H6" s="179">
        <v>1500</v>
      </c>
      <c r="I6" s="183" t="s">
        <v>344</v>
      </c>
      <c r="L6" s="139"/>
    </row>
    <row r="7" spans="2:12">
      <c r="B7" s="182" t="s">
        <v>123</v>
      </c>
      <c r="C7" s="184" t="s">
        <v>344</v>
      </c>
      <c r="D7" s="184" t="s">
        <v>344</v>
      </c>
      <c r="E7" s="184" t="s">
        <v>344</v>
      </c>
      <c r="F7" s="138" t="s">
        <v>344</v>
      </c>
      <c r="G7" s="138" t="s">
        <v>344</v>
      </c>
      <c r="H7" s="138">
        <v>6000</v>
      </c>
      <c r="I7" s="252"/>
      <c r="L7" s="139"/>
    </row>
    <row r="8" spans="2:12">
      <c r="B8" s="185" t="s">
        <v>124</v>
      </c>
      <c r="C8" s="185">
        <v>0</v>
      </c>
      <c r="D8" s="185">
        <v>0</v>
      </c>
      <c r="E8" s="185">
        <v>0</v>
      </c>
      <c r="F8" s="253">
        <v>2493.15</v>
      </c>
      <c r="G8" s="253">
        <v>3805</v>
      </c>
      <c r="H8" s="253">
        <v>1500</v>
      </c>
      <c r="I8" s="253">
        <v>0</v>
      </c>
      <c r="L8" s="139"/>
    </row>
    <row r="9" spans="2:12">
      <c r="B9" s="182" t="s">
        <v>125</v>
      </c>
      <c r="C9" s="183" t="s">
        <v>344</v>
      </c>
      <c r="D9" s="183" t="s">
        <v>344</v>
      </c>
      <c r="E9" s="183" t="s">
        <v>344</v>
      </c>
      <c r="F9" s="183" t="s">
        <v>344</v>
      </c>
      <c r="G9" s="183" t="s">
        <v>344</v>
      </c>
      <c r="H9" s="183" t="s">
        <v>344</v>
      </c>
      <c r="I9" s="183" t="s">
        <v>344</v>
      </c>
      <c r="L9" s="139"/>
    </row>
    <row r="10" spans="2:12">
      <c r="B10" s="182" t="s">
        <v>126</v>
      </c>
      <c r="C10" s="183" t="s">
        <v>344</v>
      </c>
      <c r="D10" s="183" t="s">
        <v>344</v>
      </c>
      <c r="E10" s="183" t="s">
        <v>344</v>
      </c>
      <c r="F10" s="183" t="s">
        <v>344</v>
      </c>
      <c r="G10" s="183" t="s">
        <v>344</v>
      </c>
      <c r="H10" s="183" t="s">
        <v>344</v>
      </c>
      <c r="I10" s="183" t="s">
        <v>344</v>
      </c>
      <c r="L10" s="139"/>
    </row>
    <row r="11" spans="2:12">
      <c r="B11" s="182" t="s">
        <v>127</v>
      </c>
      <c r="C11" s="183" t="s">
        <v>344</v>
      </c>
      <c r="D11" s="183" t="s">
        <v>344</v>
      </c>
      <c r="E11" s="183" t="s">
        <v>344</v>
      </c>
      <c r="F11" s="183" t="s">
        <v>344</v>
      </c>
      <c r="G11" s="183" t="s">
        <v>344</v>
      </c>
      <c r="H11" s="183" t="s">
        <v>344</v>
      </c>
      <c r="I11" s="183" t="s">
        <v>344</v>
      </c>
      <c r="L11" s="139"/>
    </row>
    <row r="12" spans="2:12">
      <c r="B12" s="182" t="s">
        <v>123</v>
      </c>
      <c r="C12" s="184" t="s">
        <v>344</v>
      </c>
      <c r="D12" s="184" t="s">
        <v>344</v>
      </c>
      <c r="E12" s="184" t="s">
        <v>344</v>
      </c>
      <c r="F12" s="184" t="s">
        <v>344</v>
      </c>
      <c r="G12" s="184" t="s">
        <v>344</v>
      </c>
      <c r="H12" s="184" t="s">
        <v>344</v>
      </c>
      <c r="I12" s="184" t="s">
        <v>344</v>
      </c>
      <c r="L12" s="139"/>
    </row>
    <row r="13" spans="2:12">
      <c r="B13" s="185" t="s">
        <v>124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L13" s="139"/>
    </row>
    <row r="14" spans="2:12">
      <c r="B14" s="182" t="s">
        <v>129</v>
      </c>
      <c r="C14" s="183" t="s">
        <v>344</v>
      </c>
      <c r="D14" s="183" t="s">
        <v>344</v>
      </c>
      <c r="E14" s="183" t="s">
        <v>344</v>
      </c>
      <c r="F14" s="183" t="s">
        <v>344</v>
      </c>
      <c r="G14" s="183" t="s">
        <v>344</v>
      </c>
      <c r="H14" s="183" t="s">
        <v>344</v>
      </c>
      <c r="I14" s="183" t="s">
        <v>344</v>
      </c>
      <c r="L14" s="139"/>
    </row>
    <row r="15" spans="2:12">
      <c r="B15" s="182" t="s">
        <v>130</v>
      </c>
      <c r="C15" s="183" t="s">
        <v>344</v>
      </c>
      <c r="D15" s="183" t="s">
        <v>344</v>
      </c>
      <c r="E15" s="183" t="s">
        <v>344</v>
      </c>
      <c r="F15" s="183" t="s">
        <v>344</v>
      </c>
      <c r="G15" s="183" t="s">
        <v>344</v>
      </c>
      <c r="H15" s="183" t="s">
        <v>344</v>
      </c>
      <c r="I15" s="183" t="s">
        <v>344</v>
      </c>
      <c r="L15" s="139"/>
    </row>
    <row r="16" spans="2:12">
      <c r="B16" s="182" t="s">
        <v>123</v>
      </c>
      <c r="C16" s="184" t="s">
        <v>344</v>
      </c>
      <c r="D16" s="184" t="s">
        <v>344</v>
      </c>
      <c r="E16" s="184" t="s">
        <v>344</v>
      </c>
      <c r="F16" s="184" t="s">
        <v>344</v>
      </c>
      <c r="G16" s="184" t="s">
        <v>344</v>
      </c>
      <c r="H16" s="184" t="s">
        <v>344</v>
      </c>
      <c r="I16" s="184" t="s">
        <v>344</v>
      </c>
      <c r="L16" s="139"/>
    </row>
    <row r="17" spans="2:12">
      <c r="B17" s="185" t="s">
        <v>124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L17" s="139"/>
    </row>
    <row r="20" spans="2:12">
      <c r="F20" s="199" t="s">
        <v>418</v>
      </c>
    </row>
    <row r="205" spans="5:18" s="135" customFormat="1">
      <c r="E205" s="136"/>
      <c r="M205" s="140"/>
      <c r="N205" s="140"/>
      <c r="O205" s="140"/>
      <c r="P205" s="140"/>
      <c r="Q205" s="140"/>
      <c r="R205" s="140"/>
    </row>
    <row r="206" spans="5:18" s="135" customFormat="1">
      <c r="E206" s="136"/>
      <c r="M206" s="140"/>
      <c r="N206" s="140"/>
      <c r="O206" s="140"/>
      <c r="P206" s="140"/>
      <c r="Q206" s="140"/>
      <c r="R206" s="140"/>
    </row>
    <row r="207" spans="5:18" s="135" customFormat="1">
      <c r="E207" s="136"/>
      <c r="M207" s="140"/>
      <c r="N207" s="140"/>
      <c r="O207" s="140"/>
      <c r="P207" s="140"/>
      <c r="Q207" s="140"/>
      <c r="R207" s="140"/>
    </row>
    <row r="208" spans="5:18" s="135" customFormat="1">
      <c r="E208" s="136"/>
      <c r="M208" s="140"/>
      <c r="N208" s="140"/>
      <c r="O208" s="140"/>
      <c r="P208" s="140"/>
      <c r="Q208" s="140"/>
      <c r="R208" s="140"/>
    </row>
    <row r="209" spans="5:18" s="135" customFormat="1">
      <c r="E209" s="136"/>
      <c r="M209" s="140"/>
      <c r="N209" s="140"/>
      <c r="O209" s="140"/>
      <c r="P209" s="140"/>
      <c r="Q209" s="140"/>
      <c r="R209" s="140"/>
    </row>
    <row r="210" spans="5:18" s="135" customFormat="1">
      <c r="E210" s="136"/>
      <c r="M210" s="140"/>
      <c r="N210" s="140"/>
      <c r="O210" s="140"/>
      <c r="P210" s="140"/>
      <c r="Q210" s="140"/>
      <c r="R210" s="140"/>
    </row>
    <row r="211" spans="5:18" s="135" customFormat="1">
      <c r="E211" s="136"/>
      <c r="M211" s="140"/>
      <c r="N211" s="140"/>
      <c r="O211" s="140"/>
      <c r="P211" s="140"/>
      <c r="Q211" s="140"/>
      <c r="R211" s="140"/>
    </row>
    <row r="212" spans="5:18" s="135" customFormat="1">
      <c r="E212" s="136"/>
      <c r="M212" s="140"/>
      <c r="N212" s="140"/>
      <c r="O212" s="140"/>
      <c r="P212" s="140"/>
      <c r="Q212" s="140"/>
      <c r="R212" s="140"/>
    </row>
    <row r="213" spans="5:18" s="135" customFormat="1">
      <c r="E213" s="136"/>
      <c r="M213" s="140"/>
      <c r="N213" s="140"/>
      <c r="O213" s="140"/>
      <c r="P213" s="140"/>
      <c r="Q213" s="140"/>
      <c r="R213" s="140"/>
    </row>
    <row r="214" spans="5:18" s="135" customFormat="1">
      <c r="E214" s="136"/>
      <c r="M214" s="140"/>
      <c r="N214" s="140"/>
      <c r="O214" s="140"/>
      <c r="P214" s="140"/>
      <c r="Q214" s="140"/>
      <c r="R214" s="140"/>
    </row>
    <row r="215" spans="5:18" s="135" customFormat="1">
      <c r="E215" s="136"/>
      <c r="M215" s="140"/>
      <c r="N215" s="140"/>
      <c r="O215" s="140"/>
      <c r="P215" s="140"/>
      <c r="Q215" s="140"/>
      <c r="R215" s="140"/>
    </row>
    <row r="216" spans="5:18" s="135" customFormat="1">
      <c r="E216" s="136"/>
      <c r="M216" s="140"/>
      <c r="N216" s="140"/>
      <c r="O216" s="140"/>
      <c r="P216" s="140"/>
      <c r="Q216" s="140"/>
      <c r="R216" s="140"/>
    </row>
    <row r="217" spans="5:18" s="135" customFormat="1">
      <c r="E217" s="136"/>
      <c r="M217" s="140"/>
      <c r="N217" s="140"/>
      <c r="O217" s="140"/>
      <c r="P217" s="140"/>
      <c r="Q217" s="140"/>
      <c r="R217" s="140"/>
    </row>
    <row r="218" spans="5:18" s="135" customFormat="1">
      <c r="E218" s="136"/>
      <c r="M218" s="140"/>
      <c r="N218" s="140"/>
      <c r="O218" s="140"/>
      <c r="P218" s="140"/>
      <c r="Q218" s="140"/>
      <c r="R218" s="140"/>
    </row>
    <row r="219" spans="5:18" s="135" customFormat="1">
      <c r="E219" s="136"/>
      <c r="M219" s="140"/>
      <c r="N219" s="140"/>
      <c r="O219" s="140"/>
      <c r="P219" s="140"/>
      <c r="Q219" s="140"/>
      <c r="R219" s="140"/>
    </row>
    <row r="220" spans="5:18" s="135" customFormat="1">
      <c r="E220" s="136"/>
      <c r="M220" s="140"/>
      <c r="N220" s="140"/>
      <c r="O220" s="140"/>
      <c r="P220" s="140"/>
      <c r="Q220" s="140"/>
      <c r="R220" s="140"/>
    </row>
    <row r="221" spans="5:18" s="135" customFormat="1">
      <c r="E221" s="136"/>
      <c r="M221" s="140"/>
      <c r="N221" s="140"/>
      <c r="O221" s="140"/>
      <c r="P221" s="140"/>
      <c r="Q221" s="140"/>
      <c r="R221" s="140"/>
    </row>
    <row r="222" spans="5:18" s="135" customFormat="1">
      <c r="E222" s="136"/>
      <c r="M222" s="140"/>
      <c r="N222" s="140"/>
      <c r="O222" s="140"/>
      <c r="P222" s="140"/>
      <c r="Q222" s="140"/>
      <c r="R222" s="140"/>
    </row>
    <row r="223" spans="5:18" s="135" customFormat="1">
      <c r="E223" s="136"/>
      <c r="M223" s="140"/>
      <c r="N223" s="140"/>
      <c r="O223" s="140"/>
      <c r="P223" s="140"/>
      <c r="Q223" s="140"/>
      <c r="R223" s="140"/>
    </row>
    <row r="224" spans="5:18" s="135" customFormat="1">
      <c r="E224" s="136"/>
      <c r="M224" s="140"/>
      <c r="N224" s="140"/>
      <c r="O224" s="140"/>
      <c r="P224" s="140"/>
      <c r="Q224" s="140"/>
      <c r="R224" s="140"/>
    </row>
    <row r="225" spans="5:18" s="135" customFormat="1">
      <c r="E225" s="136"/>
      <c r="M225" s="140"/>
      <c r="N225" s="140"/>
      <c r="O225" s="140"/>
      <c r="P225" s="140"/>
      <c r="Q225" s="140"/>
      <c r="R225" s="140"/>
    </row>
    <row r="226" spans="5:18" s="135" customFormat="1">
      <c r="E226" s="136"/>
      <c r="M226" s="140"/>
      <c r="N226" s="140"/>
      <c r="O226" s="140"/>
      <c r="P226" s="140"/>
      <c r="Q226" s="140"/>
      <c r="R226" s="140"/>
    </row>
    <row r="227" spans="5:18" s="135" customFormat="1">
      <c r="E227" s="136"/>
      <c r="M227" s="140"/>
      <c r="N227" s="140"/>
      <c r="O227" s="140"/>
      <c r="P227" s="140"/>
      <c r="Q227" s="140"/>
      <c r="R227" s="140"/>
    </row>
    <row r="228" spans="5:18" s="135" customFormat="1">
      <c r="E228" s="136"/>
      <c r="M228" s="140"/>
      <c r="N228" s="140"/>
      <c r="O228" s="140"/>
      <c r="P228" s="140"/>
      <c r="Q228" s="140"/>
      <c r="R228" s="140"/>
    </row>
    <row r="229" spans="5:18" s="135" customFormat="1">
      <c r="E229" s="136"/>
      <c r="M229" s="140"/>
      <c r="N229" s="140"/>
      <c r="O229" s="140"/>
      <c r="P229" s="140"/>
      <c r="Q229" s="140"/>
      <c r="R229" s="140"/>
    </row>
    <row r="230" spans="5:18" s="135" customFormat="1">
      <c r="E230" s="136"/>
      <c r="M230" s="140"/>
      <c r="N230" s="140"/>
      <c r="O230" s="140"/>
      <c r="P230" s="140"/>
      <c r="Q230" s="140"/>
      <c r="R230" s="140"/>
    </row>
    <row r="231" spans="5:18" s="135" customFormat="1">
      <c r="E231" s="136"/>
      <c r="M231" s="140"/>
      <c r="N231" s="140"/>
      <c r="O231" s="140"/>
      <c r="P231" s="140"/>
      <c r="Q231" s="140"/>
      <c r="R231" s="140"/>
    </row>
    <row r="232" spans="5:18" s="135" customFormat="1">
      <c r="E232" s="136"/>
      <c r="M232" s="140"/>
      <c r="N232" s="140"/>
      <c r="O232" s="140"/>
      <c r="P232" s="140"/>
      <c r="Q232" s="140"/>
      <c r="R232" s="140"/>
    </row>
    <row r="233" spans="5:18" s="135" customFormat="1">
      <c r="E233" s="136"/>
      <c r="M233" s="140"/>
      <c r="N233" s="140"/>
      <c r="O233" s="140"/>
      <c r="P233" s="140"/>
      <c r="Q233" s="140"/>
      <c r="R233" s="140"/>
    </row>
    <row r="234" spans="5:18" s="135" customFormat="1">
      <c r="E234" s="136"/>
      <c r="M234" s="140"/>
      <c r="N234" s="140"/>
      <c r="O234" s="140"/>
      <c r="P234" s="140"/>
      <c r="Q234" s="140"/>
      <c r="R234" s="140"/>
    </row>
    <row r="235" spans="5:18" s="135" customFormat="1">
      <c r="E235" s="136"/>
      <c r="M235" s="140"/>
      <c r="N235" s="140"/>
      <c r="O235" s="140"/>
      <c r="P235" s="140"/>
      <c r="Q235" s="140"/>
      <c r="R235" s="140"/>
    </row>
    <row r="236" spans="5:18" s="135" customFormat="1">
      <c r="E236" s="136"/>
      <c r="M236" s="140"/>
      <c r="N236" s="140"/>
      <c r="O236" s="140"/>
      <c r="P236" s="140"/>
      <c r="Q236" s="140"/>
      <c r="R236" s="140"/>
    </row>
    <row r="237" spans="5:18" s="135" customFormat="1">
      <c r="E237" s="136"/>
      <c r="M237" s="140"/>
      <c r="N237" s="140"/>
      <c r="O237" s="140"/>
      <c r="P237" s="140"/>
      <c r="Q237" s="140"/>
      <c r="R237" s="140"/>
    </row>
    <row r="238" spans="5:18" s="135" customFormat="1">
      <c r="E238" s="136"/>
      <c r="M238" s="140"/>
      <c r="N238" s="140"/>
      <c r="O238" s="140"/>
      <c r="P238" s="140"/>
      <c r="Q238" s="140"/>
      <c r="R238" s="140"/>
    </row>
    <row r="239" spans="5:18" s="135" customFormat="1">
      <c r="E239" s="136"/>
      <c r="M239" s="140"/>
      <c r="N239" s="140"/>
      <c r="O239" s="140"/>
      <c r="P239" s="140"/>
      <c r="Q239" s="140"/>
      <c r="R239" s="140"/>
    </row>
    <row r="240" spans="5:18" s="135" customFormat="1">
      <c r="E240" s="136"/>
      <c r="M240" s="140"/>
      <c r="N240" s="140"/>
      <c r="O240" s="140"/>
      <c r="P240" s="140"/>
      <c r="Q240" s="140"/>
      <c r="R240" s="140"/>
    </row>
    <row r="241" spans="5:18" s="135" customFormat="1">
      <c r="E241" s="136"/>
      <c r="M241" s="140"/>
      <c r="N241" s="140"/>
      <c r="O241" s="140"/>
      <c r="P241" s="140"/>
      <c r="Q241" s="140"/>
      <c r="R241" s="140"/>
    </row>
    <row r="242" spans="5:18" s="135" customFormat="1">
      <c r="E242" s="136"/>
      <c r="M242" s="140"/>
      <c r="N242" s="140"/>
      <c r="O242" s="140"/>
      <c r="P242" s="140"/>
      <c r="Q242" s="140"/>
      <c r="R242" s="140"/>
    </row>
    <row r="243" spans="5:18" s="135" customFormat="1">
      <c r="E243" s="136"/>
      <c r="M243" s="140"/>
      <c r="N243" s="140"/>
      <c r="O243" s="140"/>
      <c r="P243" s="140"/>
      <c r="Q243" s="140"/>
      <c r="R243" s="140"/>
    </row>
    <row r="244" spans="5:18" s="135" customFormat="1">
      <c r="E244" s="136"/>
      <c r="M244" s="140"/>
      <c r="N244" s="140"/>
      <c r="O244" s="140"/>
      <c r="P244" s="140"/>
      <c r="Q244" s="140"/>
      <c r="R244" s="140"/>
    </row>
    <row r="245" spans="5:18" s="135" customFormat="1">
      <c r="E245" s="136"/>
      <c r="M245" s="140"/>
      <c r="N245" s="140"/>
      <c r="O245" s="140"/>
      <c r="P245" s="140"/>
      <c r="Q245" s="140"/>
      <c r="R245" s="140"/>
    </row>
    <row r="246" spans="5:18" s="135" customFormat="1">
      <c r="E246" s="136"/>
      <c r="M246" s="140"/>
      <c r="N246" s="140"/>
      <c r="O246" s="140"/>
      <c r="P246" s="140"/>
      <c r="Q246" s="140"/>
      <c r="R246" s="140"/>
    </row>
    <row r="247" spans="5:18" s="135" customFormat="1">
      <c r="E247" s="136"/>
      <c r="M247" s="140"/>
      <c r="N247" s="140"/>
      <c r="O247" s="140"/>
      <c r="P247" s="140"/>
      <c r="Q247" s="140"/>
      <c r="R247" s="140"/>
    </row>
    <row r="248" spans="5:18" s="135" customFormat="1">
      <c r="E248" s="136"/>
      <c r="M248" s="140"/>
      <c r="N248" s="140"/>
      <c r="O248" s="140"/>
      <c r="P248" s="140"/>
      <c r="Q248" s="140"/>
      <c r="R248" s="140"/>
    </row>
    <row r="249" spans="5:18" s="135" customFormat="1">
      <c r="E249" s="136"/>
      <c r="M249" s="140"/>
      <c r="N249" s="140"/>
      <c r="O249" s="140"/>
      <c r="P249" s="140"/>
      <c r="Q249" s="140"/>
      <c r="R249" s="140"/>
    </row>
    <row r="250" spans="5:18" s="135" customFormat="1">
      <c r="E250" s="136"/>
      <c r="M250" s="140"/>
      <c r="N250" s="140"/>
      <c r="O250" s="140"/>
      <c r="P250" s="140"/>
      <c r="Q250" s="140"/>
      <c r="R250" s="140"/>
    </row>
    <row r="251" spans="5:18" s="135" customFormat="1">
      <c r="E251" s="136"/>
      <c r="M251" s="140"/>
      <c r="N251" s="140"/>
      <c r="O251" s="140"/>
      <c r="P251" s="140"/>
      <c r="Q251" s="140"/>
      <c r="R251" s="140"/>
    </row>
    <row r="252" spans="5:18" s="135" customFormat="1">
      <c r="E252" s="136"/>
      <c r="M252" s="140"/>
      <c r="N252" s="140"/>
      <c r="O252" s="140"/>
      <c r="P252" s="140"/>
      <c r="Q252" s="140"/>
      <c r="R252" s="140"/>
    </row>
    <row r="253" spans="5:18" s="135" customFormat="1">
      <c r="E253" s="136"/>
      <c r="M253" s="140"/>
      <c r="N253" s="140"/>
      <c r="O253" s="140"/>
      <c r="P253" s="140"/>
      <c r="Q253" s="140"/>
      <c r="R253" s="140"/>
    </row>
    <row r="254" spans="5:18" s="135" customFormat="1">
      <c r="E254" s="136"/>
      <c r="M254" s="140"/>
      <c r="N254" s="140"/>
      <c r="O254" s="140"/>
      <c r="P254" s="140"/>
      <c r="Q254" s="140"/>
      <c r="R254" s="140"/>
    </row>
    <row r="255" spans="5:18" s="135" customFormat="1">
      <c r="E255" s="136"/>
      <c r="M255" s="140"/>
      <c r="N255" s="140"/>
      <c r="O255" s="140"/>
      <c r="P255" s="140"/>
      <c r="Q255" s="140"/>
      <c r="R255" s="140"/>
    </row>
    <row r="256" spans="5:18" s="135" customFormat="1">
      <c r="E256" s="136"/>
      <c r="M256" s="140"/>
      <c r="N256" s="140"/>
      <c r="O256" s="140"/>
      <c r="P256" s="140"/>
      <c r="Q256" s="140"/>
      <c r="R256" s="140"/>
    </row>
    <row r="257" spans="5:18" s="135" customFormat="1">
      <c r="E257" s="136"/>
      <c r="M257" s="140"/>
      <c r="N257" s="140"/>
      <c r="O257" s="140"/>
      <c r="P257" s="140"/>
      <c r="Q257" s="140"/>
      <c r="R257" s="140"/>
    </row>
    <row r="258" spans="5:18" s="135" customFormat="1">
      <c r="E258" s="136"/>
      <c r="M258" s="140"/>
      <c r="N258" s="140"/>
      <c r="O258" s="140"/>
      <c r="P258" s="140"/>
      <c r="Q258" s="140"/>
      <c r="R258" s="140"/>
    </row>
    <row r="259" spans="5:18" s="135" customFormat="1">
      <c r="E259" s="136"/>
      <c r="M259" s="140"/>
      <c r="N259" s="140"/>
      <c r="O259" s="140"/>
      <c r="P259" s="140"/>
      <c r="Q259" s="140"/>
      <c r="R259" s="140"/>
    </row>
    <row r="260" spans="5:18" s="135" customFormat="1">
      <c r="E260" s="136"/>
      <c r="M260" s="140"/>
      <c r="N260" s="140"/>
      <c r="O260" s="140"/>
      <c r="P260" s="140"/>
      <c r="Q260" s="140"/>
      <c r="R260" s="140"/>
    </row>
    <row r="261" spans="5:18" s="135" customFormat="1">
      <c r="E261" s="136"/>
      <c r="M261" s="140"/>
      <c r="N261" s="140"/>
      <c r="O261" s="140"/>
      <c r="P261" s="140"/>
      <c r="Q261" s="140"/>
      <c r="R261" s="140"/>
    </row>
    <row r="262" spans="5:18" s="135" customFormat="1">
      <c r="E262" s="136"/>
      <c r="M262" s="140"/>
      <c r="N262" s="140"/>
      <c r="O262" s="140"/>
      <c r="P262" s="140"/>
      <c r="Q262" s="140"/>
      <c r="R262" s="140"/>
    </row>
    <row r="263" spans="5:18" s="135" customFormat="1">
      <c r="E263" s="136"/>
      <c r="M263" s="140"/>
      <c r="N263" s="140"/>
      <c r="O263" s="140"/>
      <c r="P263" s="140"/>
      <c r="Q263" s="140"/>
      <c r="R263" s="140"/>
    </row>
    <row r="264" spans="5:18" s="135" customFormat="1">
      <c r="E264" s="136"/>
      <c r="M264" s="140"/>
      <c r="N264" s="140"/>
      <c r="O264" s="140"/>
      <c r="P264" s="140"/>
      <c r="Q264" s="140"/>
      <c r="R264" s="140"/>
    </row>
    <row r="265" spans="5:18" s="135" customFormat="1">
      <c r="E265" s="136"/>
      <c r="M265" s="140"/>
      <c r="N265" s="140"/>
      <c r="O265" s="140"/>
      <c r="P265" s="140"/>
      <c r="Q265" s="140"/>
      <c r="R265" s="140"/>
    </row>
    <row r="266" spans="5:18" s="135" customFormat="1">
      <c r="E266" s="136"/>
      <c r="M266" s="140"/>
      <c r="N266" s="140"/>
      <c r="O266" s="140"/>
      <c r="P266" s="140"/>
      <c r="Q266" s="140"/>
      <c r="R266" s="140"/>
    </row>
    <row r="267" spans="5:18" s="135" customFormat="1">
      <c r="E267" s="136"/>
      <c r="M267" s="140"/>
      <c r="N267" s="140"/>
      <c r="O267" s="140"/>
      <c r="P267" s="140"/>
      <c r="Q267" s="140"/>
      <c r="R267" s="140"/>
    </row>
    <row r="268" spans="5:18" s="135" customFormat="1">
      <c r="E268" s="136"/>
      <c r="M268" s="140"/>
      <c r="N268" s="140"/>
      <c r="O268" s="140"/>
      <c r="P268" s="140"/>
      <c r="Q268" s="140"/>
      <c r="R268" s="140"/>
    </row>
    <row r="269" spans="5:18" s="135" customFormat="1">
      <c r="E269" s="136"/>
      <c r="M269" s="140"/>
      <c r="N269" s="140"/>
      <c r="O269" s="140"/>
      <c r="P269" s="140"/>
      <c r="Q269" s="140"/>
      <c r="R269" s="140"/>
    </row>
    <row r="270" spans="5:18" s="135" customFormat="1">
      <c r="E270" s="136"/>
      <c r="M270" s="140"/>
      <c r="N270" s="140"/>
      <c r="O270" s="140"/>
      <c r="P270" s="140"/>
      <c r="Q270" s="140"/>
      <c r="R270" s="140"/>
    </row>
    <row r="271" spans="5:18" s="135" customFormat="1">
      <c r="E271" s="136"/>
      <c r="M271" s="140"/>
      <c r="N271" s="140"/>
      <c r="O271" s="140"/>
      <c r="P271" s="140"/>
      <c r="Q271" s="140"/>
      <c r="R271" s="140"/>
    </row>
    <row r="272" spans="5:18" s="135" customFormat="1">
      <c r="E272" s="136"/>
      <c r="M272" s="140"/>
      <c r="N272" s="140"/>
      <c r="O272" s="140"/>
      <c r="P272" s="140"/>
      <c r="Q272" s="140"/>
      <c r="R272" s="140"/>
    </row>
    <row r="273" spans="5:18" s="135" customFormat="1">
      <c r="E273" s="136"/>
      <c r="M273" s="140"/>
      <c r="N273" s="140"/>
      <c r="O273" s="140"/>
      <c r="P273" s="140"/>
      <c r="Q273" s="140"/>
      <c r="R273" s="140"/>
    </row>
    <row r="274" spans="5:18" s="135" customFormat="1">
      <c r="E274" s="136"/>
      <c r="M274" s="140"/>
      <c r="N274" s="140"/>
      <c r="O274" s="140"/>
      <c r="P274" s="140"/>
      <c r="Q274" s="140"/>
      <c r="R274" s="140"/>
    </row>
    <row r="275" spans="5:18" s="135" customFormat="1">
      <c r="E275" s="136"/>
      <c r="M275" s="140"/>
      <c r="N275" s="140"/>
      <c r="O275" s="140"/>
      <c r="P275" s="140"/>
      <c r="Q275" s="140"/>
      <c r="R275" s="140"/>
    </row>
    <row r="276" spans="5:18" s="135" customFormat="1">
      <c r="E276" s="136"/>
      <c r="M276" s="140"/>
      <c r="N276" s="140"/>
      <c r="O276" s="140"/>
      <c r="P276" s="140"/>
      <c r="Q276" s="140"/>
      <c r="R276" s="140"/>
    </row>
    <row r="277" spans="5:18" s="135" customFormat="1">
      <c r="E277" s="136"/>
      <c r="M277" s="140"/>
      <c r="N277" s="140"/>
      <c r="O277" s="140"/>
      <c r="P277" s="140"/>
      <c r="Q277" s="140"/>
      <c r="R277" s="140"/>
    </row>
    <row r="278" spans="5:18" s="135" customFormat="1">
      <c r="E278" s="136"/>
      <c r="M278" s="140"/>
      <c r="N278" s="140"/>
      <c r="O278" s="140"/>
      <c r="P278" s="140"/>
      <c r="Q278" s="140"/>
      <c r="R278" s="140"/>
    </row>
    <row r="279" spans="5:18" s="135" customFormat="1">
      <c r="E279" s="136"/>
      <c r="M279" s="140"/>
      <c r="N279" s="140"/>
      <c r="O279" s="140"/>
      <c r="P279" s="140"/>
      <c r="Q279" s="140"/>
      <c r="R279" s="140"/>
    </row>
    <row r="280" spans="5:18" s="135" customFormat="1">
      <c r="E280" s="136"/>
      <c r="M280" s="140"/>
      <c r="N280" s="140"/>
      <c r="O280" s="140"/>
      <c r="P280" s="140"/>
      <c r="Q280" s="140"/>
      <c r="R280" s="140"/>
    </row>
    <row r="281" spans="5:18" s="135" customFormat="1">
      <c r="E281" s="136"/>
      <c r="M281" s="140"/>
      <c r="N281" s="140"/>
      <c r="O281" s="140"/>
      <c r="P281" s="140"/>
      <c r="Q281" s="140"/>
      <c r="R281" s="140"/>
    </row>
    <row r="282" spans="5:18" s="135" customFormat="1">
      <c r="E282" s="136"/>
      <c r="M282" s="140"/>
      <c r="N282" s="140"/>
      <c r="O282" s="140"/>
      <c r="P282" s="140"/>
      <c r="Q282" s="140"/>
      <c r="R282" s="140"/>
    </row>
    <row r="283" spans="5:18" s="135" customFormat="1">
      <c r="E283" s="136"/>
      <c r="M283" s="140"/>
      <c r="N283" s="140"/>
      <c r="O283" s="140"/>
      <c r="P283" s="140"/>
      <c r="Q283" s="140"/>
      <c r="R283" s="140"/>
    </row>
    <row r="284" spans="5:18" s="135" customFormat="1">
      <c r="E284" s="136"/>
      <c r="M284" s="140"/>
      <c r="N284" s="140"/>
      <c r="O284" s="140"/>
      <c r="P284" s="140"/>
      <c r="Q284" s="140"/>
      <c r="R284" s="140"/>
    </row>
    <row r="285" spans="5:18" s="135" customFormat="1">
      <c r="E285" s="136"/>
      <c r="M285" s="140"/>
      <c r="N285" s="140"/>
      <c r="O285" s="140"/>
      <c r="P285" s="140"/>
      <c r="Q285" s="140"/>
      <c r="R285" s="140"/>
    </row>
    <row r="286" spans="5:18" s="135" customFormat="1">
      <c r="E286" s="136"/>
      <c r="M286" s="140"/>
      <c r="N286" s="140"/>
      <c r="O286" s="140"/>
      <c r="P286" s="140"/>
      <c r="Q286" s="140"/>
      <c r="R286" s="140"/>
    </row>
    <row r="287" spans="5:18" s="135" customFormat="1">
      <c r="E287" s="136"/>
      <c r="M287" s="140"/>
      <c r="N287" s="140"/>
      <c r="O287" s="140"/>
      <c r="P287" s="140"/>
      <c r="Q287" s="140"/>
      <c r="R287" s="140"/>
    </row>
    <row r="288" spans="5:18" s="135" customFormat="1">
      <c r="E288" s="136"/>
      <c r="M288" s="140"/>
      <c r="N288" s="140"/>
      <c r="O288" s="140"/>
      <c r="P288" s="140"/>
      <c r="Q288" s="140"/>
      <c r="R288" s="140"/>
    </row>
    <row r="289" spans="5:18" s="135" customFormat="1">
      <c r="E289" s="136"/>
      <c r="M289" s="140"/>
      <c r="N289" s="140"/>
      <c r="O289" s="140"/>
      <c r="P289" s="140"/>
      <c r="Q289" s="140"/>
      <c r="R289" s="140"/>
    </row>
    <row r="290" spans="5:18" s="135" customFormat="1">
      <c r="E290" s="136"/>
      <c r="M290" s="140"/>
      <c r="N290" s="140"/>
      <c r="O290" s="140"/>
      <c r="P290" s="140"/>
      <c r="Q290" s="140"/>
      <c r="R290" s="140"/>
    </row>
    <row r="291" spans="5:18" s="135" customFormat="1">
      <c r="E291" s="136"/>
      <c r="M291" s="140"/>
      <c r="N291" s="140"/>
      <c r="O291" s="140"/>
      <c r="P291" s="140"/>
      <c r="Q291" s="140"/>
      <c r="R291" s="140"/>
    </row>
    <row r="292" spans="5:18" s="135" customFormat="1">
      <c r="E292" s="136"/>
      <c r="M292" s="140"/>
      <c r="N292" s="140"/>
      <c r="O292" s="140"/>
      <c r="P292" s="140"/>
      <c r="Q292" s="140"/>
      <c r="R292" s="140"/>
    </row>
    <row r="293" spans="5:18" s="135" customFormat="1">
      <c r="E293" s="136"/>
      <c r="M293" s="140"/>
      <c r="N293" s="140"/>
      <c r="O293" s="140"/>
      <c r="P293" s="140"/>
      <c r="Q293" s="140"/>
      <c r="R293" s="140"/>
    </row>
    <row r="294" spans="5:18" s="135" customFormat="1">
      <c r="E294" s="136"/>
      <c r="M294" s="140"/>
      <c r="N294" s="140"/>
      <c r="O294" s="140"/>
      <c r="P294" s="140"/>
      <c r="Q294" s="140"/>
      <c r="R294" s="140"/>
    </row>
    <row r="295" spans="5:18" s="135" customFormat="1">
      <c r="E295" s="136"/>
      <c r="M295" s="140"/>
      <c r="N295" s="140"/>
      <c r="O295" s="140"/>
      <c r="P295" s="140"/>
      <c r="Q295" s="140"/>
      <c r="R295" s="140"/>
    </row>
    <row r="296" spans="5:18" s="135" customFormat="1">
      <c r="E296" s="136"/>
      <c r="M296" s="140"/>
      <c r="N296" s="140"/>
      <c r="O296" s="140"/>
      <c r="P296" s="140"/>
      <c r="Q296" s="140"/>
      <c r="R296" s="140"/>
    </row>
    <row r="297" spans="5:18" s="135" customFormat="1">
      <c r="E297" s="136"/>
      <c r="M297" s="140"/>
      <c r="N297" s="140"/>
      <c r="O297" s="140"/>
      <c r="P297" s="140"/>
      <c r="Q297" s="140"/>
      <c r="R297" s="140"/>
    </row>
    <row r="298" spans="5:18" s="135" customFormat="1">
      <c r="E298" s="136"/>
      <c r="M298" s="140"/>
      <c r="N298" s="140"/>
      <c r="O298" s="140"/>
      <c r="P298" s="140"/>
      <c r="Q298" s="140"/>
      <c r="R298" s="140"/>
    </row>
    <row r="299" spans="5:18" s="135" customFormat="1">
      <c r="E299" s="136"/>
      <c r="M299" s="140"/>
      <c r="N299" s="140"/>
      <c r="O299" s="140"/>
      <c r="P299" s="140"/>
      <c r="Q299" s="140"/>
      <c r="R299" s="140"/>
    </row>
    <row r="300" spans="5:18" s="135" customFormat="1">
      <c r="E300" s="136"/>
      <c r="M300" s="140"/>
      <c r="N300" s="140"/>
      <c r="O300" s="140"/>
      <c r="P300" s="140"/>
      <c r="Q300" s="140"/>
      <c r="R300" s="140"/>
    </row>
    <row r="301" spans="5:18" s="135" customFormat="1">
      <c r="E301" s="136"/>
      <c r="M301" s="140"/>
      <c r="N301" s="140"/>
      <c r="O301" s="140"/>
      <c r="P301" s="140"/>
      <c r="Q301" s="140"/>
      <c r="R301" s="140"/>
    </row>
    <row r="302" spans="5:18" s="135" customFormat="1">
      <c r="E302" s="136"/>
      <c r="M302" s="140"/>
      <c r="N302" s="140"/>
      <c r="O302" s="140"/>
      <c r="P302" s="140"/>
      <c r="Q302" s="140"/>
      <c r="R302" s="140"/>
    </row>
    <row r="303" spans="5:18" s="135" customFormat="1">
      <c r="E303" s="136"/>
      <c r="M303" s="140"/>
      <c r="N303" s="140"/>
      <c r="O303" s="140"/>
      <c r="P303" s="140"/>
      <c r="Q303" s="140"/>
      <c r="R303" s="140"/>
    </row>
    <row r="304" spans="5:18" s="135" customFormat="1">
      <c r="E304" s="136"/>
      <c r="M304" s="140"/>
      <c r="N304" s="140"/>
      <c r="O304" s="140"/>
      <c r="P304" s="140"/>
      <c r="Q304" s="140"/>
      <c r="R304" s="140"/>
    </row>
    <row r="305" spans="5:18" s="135" customFormat="1">
      <c r="E305" s="136"/>
      <c r="M305" s="140"/>
      <c r="N305" s="140"/>
      <c r="O305" s="140"/>
      <c r="P305" s="140"/>
      <c r="Q305" s="140"/>
      <c r="R305" s="140"/>
    </row>
    <row r="306" spans="5:18" s="135" customFormat="1">
      <c r="E306" s="136"/>
      <c r="M306" s="140"/>
      <c r="N306" s="140"/>
      <c r="O306" s="140"/>
      <c r="P306" s="140"/>
      <c r="Q306" s="140"/>
      <c r="R306" s="140"/>
    </row>
    <row r="307" spans="5:18" s="135" customFormat="1">
      <c r="E307" s="136"/>
      <c r="M307" s="140"/>
      <c r="N307" s="140"/>
      <c r="O307" s="140"/>
      <c r="P307" s="140"/>
      <c r="Q307" s="140"/>
      <c r="R307" s="140"/>
    </row>
    <row r="308" spans="5:18" s="135" customFormat="1">
      <c r="E308" s="136"/>
      <c r="M308" s="140"/>
      <c r="N308" s="140"/>
      <c r="O308" s="140"/>
      <c r="P308" s="140"/>
      <c r="Q308" s="140"/>
      <c r="R308" s="140"/>
    </row>
    <row r="309" spans="5:18" s="135" customFormat="1">
      <c r="E309" s="136"/>
      <c r="M309" s="140"/>
      <c r="N309" s="140"/>
      <c r="O309" s="140"/>
      <c r="P309" s="140"/>
      <c r="Q309" s="140"/>
      <c r="R309" s="140"/>
    </row>
    <row r="310" spans="5:18" s="135" customFormat="1">
      <c r="E310" s="136"/>
      <c r="M310" s="140"/>
      <c r="N310" s="140"/>
      <c r="O310" s="140"/>
      <c r="P310" s="140"/>
      <c r="Q310" s="140"/>
      <c r="R310" s="140"/>
    </row>
    <row r="311" spans="5:18" s="135" customFormat="1">
      <c r="E311" s="136"/>
      <c r="M311" s="140"/>
      <c r="N311" s="140"/>
      <c r="O311" s="140"/>
      <c r="P311" s="140"/>
      <c r="Q311" s="140"/>
      <c r="R311" s="140"/>
    </row>
    <row r="312" spans="5:18" s="135" customFormat="1">
      <c r="E312" s="136"/>
      <c r="M312" s="140"/>
      <c r="N312" s="140"/>
      <c r="O312" s="140"/>
      <c r="P312" s="140"/>
      <c r="Q312" s="140"/>
      <c r="R312" s="140"/>
    </row>
    <row r="313" spans="5:18" s="135" customFormat="1">
      <c r="E313" s="136"/>
      <c r="M313" s="140"/>
      <c r="N313" s="140"/>
      <c r="O313" s="140"/>
      <c r="P313" s="140"/>
      <c r="Q313" s="140"/>
      <c r="R313" s="140"/>
    </row>
    <row r="314" spans="5:18" s="135" customFormat="1">
      <c r="E314" s="136"/>
      <c r="M314" s="140"/>
      <c r="N314" s="140"/>
      <c r="O314" s="140"/>
      <c r="P314" s="140"/>
      <c r="Q314" s="140"/>
      <c r="R314" s="140"/>
    </row>
    <row r="315" spans="5:18" s="135" customFormat="1">
      <c r="E315" s="136"/>
      <c r="M315" s="140"/>
      <c r="N315" s="140"/>
      <c r="O315" s="140"/>
      <c r="P315" s="140"/>
      <c r="Q315" s="140"/>
      <c r="R315" s="140"/>
    </row>
    <row r="316" spans="5:18" s="135" customFormat="1">
      <c r="E316" s="136"/>
      <c r="M316" s="140"/>
      <c r="N316" s="140"/>
      <c r="O316" s="140"/>
      <c r="P316" s="140"/>
      <c r="Q316" s="140"/>
      <c r="R316" s="140"/>
    </row>
    <row r="317" spans="5:18" s="135" customFormat="1">
      <c r="E317" s="136"/>
      <c r="M317" s="140"/>
      <c r="N317" s="140"/>
      <c r="O317" s="140"/>
      <c r="P317" s="140"/>
      <c r="Q317" s="140"/>
      <c r="R317" s="140"/>
    </row>
    <row r="318" spans="5:18" s="135" customFormat="1">
      <c r="E318" s="136"/>
      <c r="M318" s="140"/>
      <c r="N318" s="140"/>
      <c r="O318" s="140"/>
      <c r="P318" s="140"/>
      <c r="Q318" s="140"/>
      <c r="R318" s="140"/>
    </row>
    <row r="319" spans="5:18" s="135" customFormat="1">
      <c r="E319" s="136"/>
      <c r="M319" s="140"/>
      <c r="N319" s="140"/>
      <c r="O319" s="140"/>
      <c r="P319" s="140"/>
      <c r="Q319" s="140"/>
      <c r="R319" s="140"/>
    </row>
  </sheetData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Zakładka nr 1</vt:lpstr>
      <vt:lpstr>Zakładka nr 2</vt:lpstr>
      <vt:lpstr>Zakładka nr 3</vt:lpstr>
      <vt:lpstr>Zakładka nr 4</vt:lpstr>
      <vt:lpstr>Zakładka nr 5</vt:lpstr>
      <vt:lpstr>'Zakładka nr 1'!Tytuły_wydruku</vt:lpstr>
      <vt:lpstr>'Zakładka nr 3'!Tytuły_wydruku</vt:lpstr>
      <vt:lpstr>'Zakładka nr 4'!Tytuły_wydruku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user</cp:lastModifiedBy>
  <dcterms:created xsi:type="dcterms:W3CDTF">2012-01-13T14:07:06Z</dcterms:created>
  <dcterms:modified xsi:type="dcterms:W3CDTF">2022-05-06T07:47:19Z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